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13_ncr:1_{6984A9AE-E983-41A7-8563-1D48EB9DE89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Лист1!$A$1:$M$75</definedName>
  </definedNames>
  <calcPr calcId="191029" refMode="R1C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6" i="1" l="1"/>
  <c r="M76" i="1"/>
  <c r="L76" i="1"/>
  <c r="K76" i="1" s="1"/>
  <c r="N75" i="1" l="1"/>
  <c r="M75" i="1"/>
  <c r="L75" i="1"/>
  <c r="K75" i="1" s="1"/>
  <c r="M19" i="1" l="1"/>
  <c r="L19" i="1"/>
  <c r="N19" i="1" s="1"/>
  <c r="M18" i="1" l="1"/>
  <c r="L18" i="1"/>
  <c r="N18" i="1" s="1"/>
  <c r="M17" i="1" l="1"/>
  <c r="L17" i="1"/>
  <c r="N17" i="1" s="1"/>
  <c r="N56" i="1" l="1"/>
  <c r="M56" i="1"/>
  <c r="L13" i="1" l="1"/>
  <c r="N13" i="1" s="1"/>
  <c r="K14" i="1"/>
  <c r="K64" i="1" l="1"/>
  <c r="L56" i="1" l="1"/>
  <c r="K56" i="1" s="1"/>
  <c r="L55" i="1"/>
  <c r="K55" i="1" s="1"/>
  <c r="L15" i="1" l="1"/>
  <c r="L16" i="1"/>
  <c r="L44" i="1" l="1"/>
  <c r="K38" i="1" l="1"/>
  <c r="K12" i="1" l="1"/>
  <c r="M12" i="1" s="1"/>
  <c r="L12" i="1"/>
  <c r="N12" i="1" s="1"/>
  <c r="K43" i="1" l="1"/>
  <c r="K69" i="1" l="1"/>
  <c r="K2" i="1" l="1"/>
  <c r="K59" i="1" l="1"/>
  <c r="L59" i="1"/>
  <c r="K53" i="1" l="1"/>
  <c r="K63" i="1"/>
  <c r="K66" i="1" l="1"/>
  <c r="K67" i="1" l="1"/>
  <c r="L54" i="1"/>
  <c r="N54" i="1" s="1"/>
  <c r="L53" i="1"/>
  <c r="N53" i="1" s="1"/>
  <c r="M53" i="1"/>
  <c r="L52" i="1"/>
  <c r="K52" i="1" s="1"/>
  <c r="M52" i="1" s="1"/>
  <c r="L51" i="1"/>
  <c r="K51" i="1" s="1"/>
  <c r="M51" i="1" s="1"/>
  <c r="L69" i="1"/>
  <c r="N69" i="1" s="1"/>
  <c r="L68" i="1"/>
  <c r="M67" i="1"/>
  <c r="L67" i="1"/>
  <c r="N67" i="1" s="1"/>
  <c r="L50" i="1"/>
  <c r="N50" i="1" s="1"/>
  <c r="N51" i="1" l="1"/>
  <c r="K54" i="1"/>
  <c r="M54" i="1" s="1"/>
  <c r="K68" i="1"/>
  <c r="M68" i="1" s="1"/>
  <c r="N52" i="1"/>
  <c r="M69" i="1"/>
  <c r="N68" i="1"/>
  <c r="K50" i="1"/>
  <c r="M50" i="1" s="1"/>
  <c r="L23" i="1" l="1"/>
  <c r="K23" i="1" s="1"/>
  <c r="M23" i="1" s="1"/>
  <c r="M21" i="1"/>
  <c r="M22" i="1"/>
  <c r="L60" i="1"/>
  <c r="L11" i="1"/>
  <c r="K11" i="1" s="1"/>
  <c r="N11" i="1" l="1"/>
  <c r="N15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6" i="1"/>
  <c r="N37" i="1"/>
  <c r="N39" i="1"/>
  <c r="N40" i="1"/>
  <c r="N42" i="1"/>
  <c r="N45" i="1"/>
  <c r="N46" i="1"/>
  <c r="N47" i="1"/>
  <c r="N55" i="1"/>
  <c r="N59" i="1"/>
  <c r="N60" i="1"/>
  <c r="N73" i="1"/>
  <c r="M11" i="1"/>
  <c r="M15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9" i="1"/>
  <c r="M40" i="1"/>
  <c r="M42" i="1"/>
  <c r="M45" i="1"/>
  <c r="M46" i="1"/>
  <c r="M47" i="1"/>
  <c r="M55" i="1"/>
  <c r="M59" i="1"/>
  <c r="M60" i="1"/>
  <c r="M73" i="1"/>
  <c r="L74" i="1"/>
  <c r="K74" i="1" s="1"/>
  <c r="M74" i="1" s="1"/>
  <c r="L63" i="1"/>
  <c r="M63" i="1" s="1"/>
  <c r="L58" i="1"/>
  <c r="K58" i="1" s="1"/>
  <c r="L57" i="1"/>
  <c r="K57" i="1" s="1"/>
  <c r="M57" i="1" s="1"/>
  <c r="L48" i="1"/>
  <c r="N48" i="1" s="1"/>
  <c r="L43" i="1"/>
  <c r="M43" i="1" s="1"/>
  <c r="L41" i="1"/>
  <c r="K41" i="1" s="1"/>
  <c r="M41" i="1" s="1"/>
  <c r="L38" i="1"/>
  <c r="M38" i="1" s="1"/>
  <c r="L35" i="1"/>
  <c r="K35" i="1" s="1"/>
  <c r="M35" i="1" s="1"/>
  <c r="N23" i="1"/>
  <c r="L20" i="1"/>
  <c r="K20" i="1" s="1"/>
  <c r="M20" i="1" s="1"/>
  <c r="M9" i="1"/>
  <c r="L8" i="1"/>
  <c r="M8" i="1" s="1"/>
  <c r="L6" i="1"/>
  <c r="K6" i="1" s="1"/>
  <c r="M6" i="1" s="1"/>
  <c r="L5" i="1"/>
  <c r="K5" i="1" s="1"/>
  <c r="M5" i="1" s="1"/>
  <c r="L4" i="1"/>
  <c r="K4" i="1" s="1"/>
  <c r="M4" i="1" s="1"/>
  <c r="L3" i="1"/>
  <c r="L2" i="1"/>
  <c r="M2" i="1" s="1"/>
  <c r="L72" i="1"/>
  <c r="K72" i="1" s="1"/>
  <c r="M72" i="1" s="1"/>
  <c r="L71" i="1"/>
  <c r="M71" i="1" s="1"/>
  <c r="L66" i="1"/>
  <c r="N66" i="1" s="1"/>
  <c r="L65" i="1"/>
  <c r="N65" i="1" s="1"/>
  <c r="L64" i="1"/>
  <c r="M64" i="1" s="1"/>
  <c r="L62" i="1"/>
  <c r="N62" i="1" s="1"/>
  <c r="L61" i="1"/>
  <c r="N61" i="1" s="1"/>
  <c r="L49" i="1"/>
  <c r="N49" i="1" s="1"/>
  <c r="N44" i="1"/>
  <c r="L14" i="1"/>
  <c r="N14" i="1" s="1"/>
  <c r="L7" i="1"/>
  <c r="K7" i="1" s="1"/>
  <c r="M7" i="1" s="1"/>
  <c r="K3" i="1" l="1"/>
  <c r="M3" i="1" s="1"/>
  <c r="M16" i="1"/>
  <c r="N58" i="1"/>
  <c r="N74" i="1"/>
  <c r="N6" i="1"/>
  <c r="N4" i="1"/>
  <c r="N2" i="1"/>
  <c r="N57" i="1"/>
  <c r="N43" i="1"/>
  <c r="N35" i="1"/>
  <c r="N20" i="1"/>
  <c r="N8" i="1"/>
  <c r="N5" i="1"/>
  <c r="N3" i="1"/>
  <c r="N41" i="1"/>
  <c r="N72" i="1"/>
  <c r="N38" i="1"/>
  <c r="N71" i="1"/>
  <c r="N16" i="1"/>
  <c r="N7" i="1"/>
  <c r="N9" i="1"/>
  <c r="N64" i="1"/>
  <c r="N63" i="1"/>
  <c r="K49" i="1"/>
  <c r="M49" i="1" s="1"/>
  <c r="M14" i="1"/>
  <c r="M66" i="1"/>
  <c r="M62" i="1"/>
  <c r="M58" i="1"/>
  <c r="K48" i="1"/>
  <c r="M48" i="1" s="1"/>
  <c r="K44" i="1"/>
  <c r="M44" i="1" s="1"/>
  <c r="K13" i="1"/>
  <c r="M13" i="1" s="1"/>
  <c r="K65" i="1"/>
  <c r="M65" i="1" s="1"/>
  <c r="M61" i="1"/>
  <c r="F63" i="1" l="1"/>
  <c r="F73" i="1" l="1"/>
  <c r="F47" i="1"/>
  <c r="F45" i="1"/>
  <c r="F46" i="1"/>
  <c r="F22" i="1"/>
  <c r="F20" i="1"/>
  <c r="F25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</calcChain>
</file>

<file path=xl/sharedStrings.xml><?xml version="1.0" encoding="utf-8"?>
<sst xmlns="http://schemas.openxmlformats.org/spreadsheetml/2006/main" count="168" uniqueCount="157">
  <si>
    <t>DJI Inspire 2  X5S + Лицензия</t>
  </si>
  <si>
    <t>DJI Phantom 4 PRO</t>
  </si>
  <si>
    <t>DJI Phantom 4 PRO PLUS</t>
  </si>
  <si>
    <t>DJI Mavic Pro Combo</t>
  </si>
  <si>
    <t>DJI Mavic Pro</t>
  </si>
  <si>
    <t>DJI Phantom 3</t>
  </si>
  <si>
    <t>Xiaomi Mi Drone 4К</t>
  </si>
  <si>
    <t>Квадрокоптер GoPro Karma (без камеры), QKWXX-015</t>
  </si>
  <si>
    <t>Камера GoPro HERO 4 Session CHDHS-102-RU</t>
  </si>
  <si>
    <t>Камера GoPro HERO 5 Black, CHDHX-501-RU</t>
  </si>
  <si>
    <t>Камера GoPro Hero 5 Session, CHDHS-501-RU</t>
  </si>
  <si>
    <t>Xiaomi Yi</t>
  </si>
  <si>
    <t>Xiaomi Yi 2 4K</t>
  </si>
  <si>
    <t>Xiaomi Yi 4K + монопод с Bluetooth</t>
  </si>
  <si>
    <t>Камера SJCAM SJ4000 WIFI Yellow SJ4000WFy</t>
  </si>
  <si>
    <t>Камера  SJCAM SJ7,  SJ7</t>
  </si>
  <si>
    <t>DJI Osmo Plus</t>
  </si>
  <si>
    <t>DJI Osmo X3</t>
  </si>
  <si>
    <t>DJI Osmo Mobile</t>
  </si>
  <si>
    <t>Электронный стабилизатор Feiyu G5, FG5</t>
  </si>
  <si>
    <t>Электронный стабилизатор 3-осевой для GoPro и Смартфонов LanParte LA3D-S2</t>
  </si>
  <si>
    <t>Электронный стабилизатор для GoPro Karma Grip, AGIMB-002</t>
  </si>
  <si>
    <t>Очки FPV  DJI Goggles</t>
  </si>
  <si>
    <t>Очки виртуальной реальности PlayStation VR</t>
  </si>
  <si>
    <t>Очки виртуальной реальности  VRBox</t>
  </si>
  <si>
    <t>Очки VR Oculus Rift CV1</t>
  </si>
  <si>
    <t>Наличие</t>
  </si>
  <si>
    <t>Название</t>
  </si>
  <si>
    <t>РРЦ</t>
  </si>
  <si>
    <t>ex-DJI Phantom 4 PRO</t>
  </si>
  <si>
    <t>ex-DJI Phantom 4 PRO PLUS</t>
  </si>
  <si>
    <t>ex-DJI Mavic Pro Combo</t>
  </si>
  <si>
    <t>ex-DJI Mavic Pro</t>
  </si>
  <si>
    <t>ex-DJI Phantom 3</t>
  </si>
  <si>
    <t>ex-Xiaomi Mi Drone 4К</t>
  </si>
  <si>
    <t>ex-Xiaomi Yi</t>
  </si>
  <si>
    <t>ex-Xiaomi Yi 2 4K</t>
  </si>
  <si>
    <t>ex-DJI Osmo Plus</t>
  </si>
  <si>
    <t>ex-DJI Osmo X3</t>
  </si>
  <si>
    <t>ex-DJI Osmo Mobile</t>
  </si>
  <si>
    <t>ex-GoPro Karma QKWXX-015</t>
  </si>
  <si>
    <t>ex-GoPro HERO 4 Session CHDHS-102-RU</t>
  </si>
  <si>
    <t>ex-GoPro HERO 5 Black, CHDHX-501-RU</t>
  </si>
  <si>
    <t>ex-GoPro Hero 5 Session, CHDHS-501-RU</t>
  </si>
  <si>
    <t>ex-Xiaomi Yi 4K Bluetooth</t>
  </si>
  <si>
    <t>ex-SJCAM SJ4000 WIFI Yellow SJ4000WFy</t>
  </si>
  <si>
    <t>ex-SJCAM SJ7,  SJ7</t>
  </si>
  <si>
    <t>ex-Feiyu G5, FG5</t>
  </si>
  <si>
    <t>ex-GoPro LanParte LA3D-S2</t>
  </si>
  <si>
    <t>ex-GoPro Karma Grip, AGIMB-002</t>
  </si>
  <si>
    <t>ex-FPV  DJI Goggles</t>
  </si>
  <si>
    <t>ex-PlayStation VR</t>
  </si>
  <si>
    <t>ex-VRBox</t>
  </si>
  <si>
    <t>ex-VR Oculus Rift CV1</t>
  </si>
  <si>
    <t>PH4PRO</t>
  </si>
  <si>
    <t>PH4PROPLUS</t>
  </si>
  <si>
    <t>DJI-3S</t>
  </si>
  <si>
    <t>DJIOSMOMOBILE</t>
  </si>
  <si>
    <t>FG5</t>
  </si>
  <si>
    <t>AGIMB-002</t>
  </si>
  <si>
    <t>VRBox</t>
  </si>
  <si>
    <t>LA3D-S2</t>
  </si>
  <si>
    <t>PSVR</t>
  </si>
  <si>
    <t>ex-spark</t>
  </si>
  <si>
    <t>DJI Phantom 4 ADVANCED</t>
  </si>
  <si>
    <t>ex-DJI Phantom 4 ADVANCED</t>
  </si>
  <si>
    <t>DJI Phantom 4 ADVANCED PLUS</t>
  </si>
  <si>
    <t>ex-DJI Phantom 4 ADVANCED PLUS</t>
  </si>
  <si>
    <t>Spark</t>
  </si>
  <si>
    <t>Spark Combo</t>
  </si>
  <si>
    <t>ex-spark-combo</t>
  </si>
  <si>
    <t>DJI Ronin M</t>
  </si>
  <si>
    <t>ex-ronin-m</t>
  </si>
  <si>
    <t>DJI Phantom 4</t>
  </si>
  <si>
    <t>ex-DJI Phantom 4</t>
  </si>
  <si>
    <t>DJI Mavic Platinum</t>
  </si>
  <si>
    <t>ex-DJI Mavic Platinum</t>
  </si>
  <si>
    <t>DJI Mavic Platinum Combo</t>
  </si>
  <si>
    <t>ex-DJI Mavic Platinum Combo</t>
  </si>
  <si>
    <t>ex-DJI Phantom 3 SE</t>
  </si>
  <si>
    <t>DJI Phantom 3 SE</t>
  </si>
  <si>
    <t>Монитор DJI CrystalSky 7.85" (2000кд/м2)</t>
  </si>
  <si>
    <t>ex-crystalsky 7.85 2000</t>
  </si>
  <si>
    <t>DJI Cendence</t>
  </si>
  <si>
    <t>ex-cendence</t>
  </si>
  <si>
    <t>HTC vive</t>
  </si>
  <si>
    <t>ex-HTC vive</t>
  </si>
  <si>
    <t>Mavic Air Combo</t>
  </si>
  <si>
    <t>Mavic Air</t>
  </si>
  <si>
    <t>ex-Mavic-Air-Combo</t>
  </si>
  <si>
    <t xml:space="preserve">Квадрокоптер GoPro Karma+Gopro Hero 6 </t>
  </si>
  <si>
    <t>ex-GoPro-Karma-hero6</t>
  </si>
  <si>
    <t>insire 2</t>
  </si>
  <si>
    <t>ex-inspire-2</t>
  </si>
  <si>
    <t>zenmuze x5s</t>
  </si>
  <si>
    <t xml:space="preserve">tello </t>
  </si>
  <si>
    <t>Goggles Racing Edition</t>
  </si>
  <si>
    <t>Phantom 4 PRO PLUS v 2 0</t>
  </si>
  <si>
    <t>Phantom 4 PRO  v 2 0</t>
  </si>
  <si>
    <t>Mavic pro 2</t>
  </si>
  <si>
    <t>DJI Mavic 2 zoom</t>
  </si>
  <si>
    <t>Комплект Аксессуаров DJI Mavic 2 Fly More Kit</t>
  </si>
  <si>
    <t>ex-tello</t>
  </si>
  <si>
    <t>ex-Mavic-pro-2</t>
  </si>
  <si>
    <t>ex-Mavic-2-zoom</t>
  </si>
  <si>
    <t>ex-Phantom-4-PRO-v2.0</t>
  </si>
  <si>
    <t>Закупка</t>
  </si>
  <si>
    <t>Артикул</t>
  </si>
  <si>
    <t>ex-dji-goggles-RE</t>
  </si>
  <si>
    <t>DJI Osmo Mobile 2</t>
  </si>
  <si>
    <t>DJI-Osmo-Mobile-2</t>
  </si>
  <si>
    <t>ex-dji-p4-part64</t>
  </si>
  <si>
    <t>Интеллектуальная аккумуляторная батарея для Phantom 4</t>
  </si>
  <si>
    <t>ex-Phantom-4-Pro-Plus-V2.0</t>
  </si>
  <si>
    <t>Roomba980</t>
  </si>
  <si>
    <t>Робот пылесос iRobot Roomba 980</t>
  </si>
  <si>
    <t>ex-Mavic-Air</t>
  </si>
  <si>
    <t>ex-zenmuze-x5s</t>
  </si>
  <si>
    <t>DJI Ronin s</t>
  </si>
  <si>
    <t>Пульт для DJI Spark</t>
  </si>
  <si>
    <t>dji-spark-part4</t>
  </si>
  <si>
    <t>DJI SPARK Controller Combo Alpine White</t>
  </si>
  <si>
    <t>ID</t>
  </si>
  <si>
    <t>маржа</t>
  </si>
  <si>
    <t>проверка</t>
  </si>
  <si>
    <t>DJI Inspire 2  X5S без Лицензии</t>
  </si>
  <si>
    <t>DJI Inspire 2  X4S без Лицензии</t>
  </si>
  <si>
    <t>DJI Inspire 2  X4S + Лицензия</t>
  </si>
  <si>
    <t>DJI Inspire 2 с Лицензией</t>
  </si>
  <si>
    <t>ex-DJI Inspire 2 X5S</t>
  </si>
  <si>
    <t>ex-DJI Inspire 2  X5S+L</t>
  </si>
  <si>
    <t>ex-DJI Inspire 2 X4S</t>
  </si>
  <si>
    <t>ex-DJI Inspire 2 X4S+L</t>
  </si>
  <si>
    <t>dji-inspire2+license</t>
  </si>
  <si>
    <t>остаток Skymec</t>
  </si>
  <si>
    <t>РРЦ Skymec</t>
  </si>
  <si>
    <t>РРЦ утро</t>
  </si>
  <si>
    <t>РРЦ вечер</t>
  </si>
  <si>
    <t>ex_Mavic_Pro_Alpine_White_Combo</t>
  </si>
  <si>
    <t>ex-RYZE-Tello-part1</t>
  </si>
  <si>
    <t>аккум телло</t>
  </si>
  <si>
    <t>ex-dji-inspire2-part17</t>
  </si>
  <si>
    <t>ex-dji-mavic-platinum-part1</t>
  </si>
  <si>
    <t>dji-inspire1-V2.0</t>
  </si>
  <si>
    <t>dji inspire 1</t>
  </si>
  <si>
    <t>dji-ronin-MX</t>
  </si>
  <si>
    <t>dji-z3</t>
  </si>
  <si>
    <t>dji-p4-pro-obsidian</t>
  </si>
  <si>
    <t>Квадрокоптер GoPro Karma+Gopro Hero 5</t>
  </si>
  <si>
    <t>ex-GoPro-Karma-hero5</t>
  </si>
  <si>
    <t>в пт наличие 2</t>
  </si>
  <si>
    <t>dji-mavic2-enterprise</t>
  </si>
  <si>
    <t>mavic2 enterprise</t>
  </si>
  <si>
    <t>DJI Mavic 2 Zoom (DJI Smart Controller)</t>
  </si>
  <si>
    <t>Mavic 2 Pro (DJI Smart Controller) </t>
  </si>
  <si>
    <t>ex-Tello Iron Man</t>
  </si>
  <si>
    <t>ex-Osmo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</si>
</sst>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MS Shell Dlg"/>
    </font>
    <font>
      <sz val="9"/>
      <color rgb="FF383838"/>
      <name val="Tahoma"/>
      <family val="2"/>
      <charset val="204"/>
    </font>
    <font>
      <b/>
      <sz val="8"/>
      <color rgb="FF000000"/>
      <name val="MS Shell Dlg"/>
      <charset val="204"/>
    </font>
    <font>
      <sz val="8"/>
      <color rgb="FF000000"/>
      <name val="MS Shell Dlg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0" borderId="1" xfId="0" applyBorder="1"/>
    <xf numFmtId="0" fontId="1" fillId="0" borderId="1" xfId="0" applyFont="1" applyBorder="1"/>
    <xf numFmtId="0" fontId="2" fillId="3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0" fillId="5" borderId="1" xfId="0" applyFill="1" applyBorder="1"/>
    <xf numFmtId="0" fontId="0" fillId="2" borderId="1" xfId="0" applyFill="1" applyBorder="1"/>
    <xf numFmtId="0" fontId="1" fillId="3" borderId="1" xfId="0" applyFont="1" applyFill="1" applyBorder="1"/>
    <xf numFmtId="9" fontId="1" fillId="4" borderId="1" xfId="0" applyNumberFormat="1" applyFont="1" applyFill="1" applyBorder="1"/>
    <xf numFmtId="9" fontId="1" fillId="5" borderId="1" xfId="1" applyFill="1" applyBorder="1"/>
    <xf numFmtId="9" fontId="1" fillId="2" borderId="1" xfId="1" applyFill="1" applyBorder="1"/>
    <xf numFmtId="0" fontId="1" fillId="4" borderId="1" xfId="0" applyFont="1" applyFill="1" applyBorder="1"/>
    <xf numFmtId="0" fontId="5" fillId="5" borderId="1" xfId="0" applyFont="1" applyFill="1" applyBorder="1"/>
    <xf numFmtId="0" fontId="5" fillId="2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5" borderId="0" xfId="0" applyFont="1" applyFill="1"/>
    <xf numFmtId="0" fontId="2" fillId="2" borderId="0" xfId="0" applyFont="1" applyFill="1"/>
    <xf numFmtId="0" fontId="1" fillId="6" borderId="1" xfId="0" applyFont="1" applyFill="1" applyBorder="1"/>
    <xf numFmtId="0" fontId="1" fillId="7" borderId="1" xfId="0" applyFont="1" applyFill="1" applyBorder="1"/>
    <xf numFmtId="0" fontId="0" fillId="8" borderId="1" xfId="0" applyFill="1" applyBorder="1"/>
    <xf numFmtId="0" fontId="1" fillId="8" borderId="1" xfId="0" applyFont="1" applyFill="1" applyBorder="1"/>
    <xf numFmtId="0" fontId="6" fillId="8" borderId="0" xfId="0" applyFont="1" applyFill="1"/>
    <xf numFmtId="0" fontId="0" fillId="6" borderId="1" xfId="0" applyFill="1" applyBorder="1"/>
    <xf numFmtId="0" fontId="4" fillId="6" borderId="1" xfId="0" applyFont="1" applyFill="1" applyBorder="1"/>
    <xf numFmtId="0" fontId="0" fillId="6" borderId="1" xfId="0" applyFill="1" applyBorder="1" applyAlignment="1">
      <alignment horizontal="left" vertical="top" wrapText="1"/>
    </xf>
    <xf numFmtId="0" fontId="1" fillId="6" borderId="0" xfId="0" applyFont="1" applyFill="1"/>
    <xf numFmtId="0" fontId="2" fillId="8" borderId="1" xfId="0" applyFont="1" applyFill="1" applyBorder="1"/>
    <xf numFmtId="0" fontId="1" fillId="9" borderId="1" xfId="0" applyFont="1" applyFill="1" applyBorder="1"/>
    <xf numFmtId="0" fontId="0" fillId="9" borderId="1" xfId="0" applyFill="1" applyBorder="1"/>
    <xf numFmtId="0" fontId="4" fillId="0" borderId="0" xfId="0" applyFont="1"/>
    <xf numFmtId="0" fontId="0" fillId="0" borderId="2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rc-today.ru/product/intellektualnaya-akkumulyatornaya-batareya-tb50-dlya-inspire-2-4280-mach-part-05/" TargetMode="External"/><Relationship Id="rId7" Type="http://schemas.openxmlformats.org/officeDocument/2006/relationships/hyperlink" Target="https://rc-today.ru/product/kamera-dji-osmo-action/" TargetMode="External"/><Relationship Id="rId2" Type="http://schemas.openxmlformats.org/officeDocument/2006/relationships/hyperlink" Target="https://rc-today.ru/product/radioupravlyaemii-kvadrokopter-dji-mavic-pro-alpine-white-combo/" TargetMode="External"/><Relationship Id="rId1" Type="http://schemas.openxmlformats.org/officeDocument/2006/relationships/hyperlink" Target="https://rc-today.ru/product/akkumulyator-li-po-38v-1100-mah-ryze-tello-part1/" TargetMode="External"/><Relationship Id="rId6" Type="http://schemas.openxmlformats.org/officeDocument/2006/relationships/hyperlink" Target="https://rc-today.ru/product/radioupravlyaemii-kvadrokopter-dji-tello-iron-man-rtf-ex-tello-iron-man/" TargetMode="External"/><Relationship Id="rId5" Type="http://schemas.openxmlformats.org/officeDocument/2006/relationships/hyperlink" Target="https://rc-today.ru/product/radioupravlyaemii-kvadrokopter-dji-phantom-4-pro-obsidian/" TargetMode="External"/><Relationship Id="rId4" Type="http://schemas.openxmlformats.org/officeDocument/2006/relationships/hyperlink" Target="https://rc-today.ru/product/dji-ronin-mx-3-h-osevoy-dji-ronin-mx-dji-ronin-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76"/>
  <sheetViews>
    <sheetView tabSelected="1" topLeftCell="A61" zoomScale="90" zoomScaleNormal="90" workbookViewId="0">
      <selection activeCell="N75" sqref="N75:N76"/>
    </sheetView>
  </sheetViews>
  <sheetFormatPr defaultColWidth="8.85546875" defaultRowHeight="15" x14ac:dyDescent="0.25"/>
  <cols>
    <col min="1" max="1" width="19.42578125" style="34" customWidth="1"/>
    <col min="2" max="2" width="13.7109375" style="1" customWidth="1"/>
    <col min="3" max="3" width="31.7109375" style="1" customWidth="1"/>
    <col min="4" max="4" width="10.140625" style="1" customWidth="1"/>
    <col min="5" max="5" width="8.85546875" style="1"/>
    <col min="6" max="6" width="4.5703125" style="1" customWidth="1"/>
    <col min="7" max="9" width="8.85546875" style="5"/>
    <col min="10" max="10" width="8.85546875" style="6"/>
    <col min="11" max="11" width="8.85546875" style="24"/>
    <col min="12" max="12" width="8.85546875" style="25"/>
    <col min="13" max="13" width="8.85546875" style="7"/>
    <col min="14" max="14" width="8.85546875" style="2"/>
    <col min="15" max="16384" width="8.85546875" style="1"/>
  </cols>
  <sheetData>
    <row r="1" spans="1:14" x14ac:dyDescent="0.25">
      <c r="A1" s="31" t="s">
        <v>107</v>
      </c>
      <c r="B1" s="9"/>
      <c r="C1" s="9" t="s">
        <v>27</v>
      </c>
      <c r="D1" s="8" t="s">
        <v>26</v>
      </c>
      <c r="E1" s="8" t="s">
        <v>106</v>
      </c>
      <c r="F1" s="9" t="s">
        <v>28</v>
      </c>
      <c r="G1" s="10" t="s">
        <v>122</v>
      </c>
      <c r="H1" s="11" t="s">
        <v>134</v>
      </c>
      <c r="I1" s="11" t="s">
        <v>135</v>
      </c>
      <c r="J1" s="12" t="s">
        <v>123</v>
      </c>
      <c r="K1" s="20" t="s">
        <v>136</v>
      </c>
      <c r="L1" s="21" t="s">
        <v>137</v>
      </c>
      <c r="M1" s="13" t="s">
        <v>124</v>
      </c>
      <c r="N1" s="14" t="s">
        <v>124</v>
      </c>
    </row>
    <row r="2" spans="1:14" x14ac:dyDescent="0.25">
      <c r="A2" s="26" t="s">
        <v>133</v>
      </c>
      <c r="B2" s="9"/>
      <c r="C2" s="8" t="s">
        <v>128</v>
      </c>
      <c r="D2" s="9">
        <v>0</v>
      </c>
      <c r="E2" s="9">
        <v>310000</v>
      </c>
      <c r="F2" s="9"/>
      <c r="G2" s="15">
        <v>173777</v>
      </c>
      <c r="H2" s="15">
        <v>0</v>
      </c>
      <c r="I2" s="15">
        <v>416390</v>
      </c>
      <c r="J2" s="16">
        <v>0.15</v>
      </c>
      <c r="K2" s="22">
        <f>I2</f>
        <v>416390</v>
      </c>
      <c r="L2" s="23">
        <f t="shared" ref="L2:L12" si="0">ROUND(E2/(1-J2),-1)</f>
        <v>364710</v>
      </c>
      <c r="M2" s="17">
        <f>1-E2/K2</f>
        <v>0.25550565575542161</v>
      </c>
      <c r="N2" s="18">
        <f>1-E2/L2</f>
        <v>0.15000959666584412</v>
      </c>
    </row>
    <row r="3" spans="1:14" x14ac:dyDescent="0.25">
      <c r="A3" s="28" t="s">
        <v>129</v>
      </c>
      <c r="B3" s="9"/>
      <c r="C3" s="8" t="s">
        <v>125</v>
      </c>
      <c r="D3" s="29">
        <v>1</v>
      </c>
      <c r="E3" s="29">
        <v>390000</v>
      </c>
      <c r="F3" s="9"/>
      <c r="G3" s="15">
        <v>223422</v>
      </c>
      <c r="H3" s="15"/>
      <c r="I3" s="15"/>
      <c r="J3" s="16">
        <v>0.15</v>
      </c>
      <c r="K3" s="22">
        <f>L3</f>
        <v>458820</v>
      </c>
      <c r="L3" s="23">
        <f t="shared" si="0"/>
        <v>458820</v>
      </c>
      <c r="M3" s="17">
        <f t="shared" ref="M3:M76" si="1">1-E3/K3</f>
        <v>0.14999346148816528</v>
      </c>
      <c r="N3" s="18">
        <f t="shared" ref="N3:N76" si="2">1-E3/L3</f>
        <v>0.14999346148816528</v>
      </c>
    </row>
    <row r="4" spans="1:14" x14ac:dyDescent="0.25">
      <c r="A4" s="31" t="s">
        <v>130</v>
      </c>
      <c r="B4" s="8"/>
      <c r="C4" s="9" t="s">
        <v>0</v>
      </c>
      <c r="D4" s="9">
        <v>0</v>
      </c>
      <c r="E4" s="9">
        <v>470000</v>
      </c>
      <c r="F4" s="9"/>
      <c r="G4" s="15"/>
      <c r="H4" s="15"/>
      <c r="I4" s="15"/>
      <c r="J4" s="16">
        <v>0.15</v>
      </c>
      <c r="K4" s="22">
        <f t="shared" ref="K4:K6" si="3">L4</f>
        <v>552940</v>
      </c>
      <c r="L4" s="23">
        <f t="shared" si="0"/>
        <v>552940</v>
      </c>
      <c r="M4" s="17">
        <f t="shared" si="1"/>
        <v>0.14999819148551385</v>
      </c>
      <c r="N4" s="18">
        <f t="shared" si="2"/>
        <v>0.14999819148551385</v>
      </c>
    </row>
    <row r="5" spans="1:14" x14ac:dyDescent="0.25">
      <c r="A5" s="32" t="s">
        <v>131</v>
      </c>
      <c r="B5" s="8"/>
      <c r="C5" s="8" t="s">
        <v>126</v>
      </c>
      <c r="D5" s="9">
        <v>0</v>
      </c>
      <c r="E5" s="9">
        <v>220000</v>
      </c>
      <c r="F5" s="9"/>
      <c r="G5" s="15">
        <v>223423</v>
      </c>
      <c r="H5" s="15"/>
      <c r="I5" s="15"/>
      <c r="J5" s="16">
        <v>0.15</v>
      </c>
      <c r="K5" s="22">
        <f t="shared" si="3"/>
        <v>258820</v>
      </c>
      <c r="L5" s="23">
        <f t="shared" si="0"/>
        <v>258820</v>
      </c>
      <c r="M5" s="17">
        <f t="shared" si="1"/>
        <v>0.14998840893284904</v>
      </c>
      <c r="N5" s="18">
        <f t="shared" si="2"/>
        <v>0.14998840893284904</v>
      </c>
    </row>
    <row r="6" spans="1:14" x14ac:dyDescent="0.25">
      <c r="A6" s="32" t="s">
        <v>132</v>
      </c>
      <c r="B6" s="8"/>
      <c r="C6" s="8" t="s">
        <v>127</v>
      </c>
      <c r="D6" s="9">
        <v>0</v>
      </c>
      <c r="E6" s="9">
        <v>355000</v>
      </c>
      <c r="F6" s="9"/>
      <c r="G6" s="15">
        <v>223424</v>
      </c>
      <c r="H6" s="15"/>
      <c r="I6" s="15"/>
      <c r="J6" s="16">
        <v>0.15</v>
      </c>
      <c r="K6" s="22">
        <f t="shared" si="3"/>
        <v>417650</v>
      </c>
      <c r="L6" s="23">
        <f t="shared" si="0"/>
        <v>417650</v>
      </c>
      <c r="M6" s="17">
        <f t="shared" si="1"/>
        <v>0.15000598587333891</v>
      </c>
      <c r="N6" s="18">
        <f t="shared" si="2"/>
        <v>0.15000598587333891</v>
      </c>
    </row>
    <row r="7" spans="1:14" x14ac:dyDescent="0.25">
      <c r="A7" s="28" t="s">
        <v>74</v>
      </c>
      <c r="B7" s="9"/>
      <c r="C7" s="8" t="s">
        <v>73</v>
      </c>
      <c r="D7" s="29">
        <v>0</v>
      </c>
      <c r="E7" s="29">
        <v>62000</v>
      </c>
      <c r="F7" s="9">
        <v>89800</v>
      </c>
      <c r="G7" s="15">
        <v>120859</v>
      </c>
      <c r="H7" s="15"/>
      <c r="I7" s="15"/>
      <c r="J7" s="16">
        <v>0.15</v>
      </c>
      <c r="K7" s="22">
        <f>L7</f>
        <v>72940</v>
      </c>
      <c r="L7" s="23">
        <f t="shared" si="0"/>
        <v>72940</v>
      </c>
      <c r="M7" s="17">
        <f t="shared" si="1"/>
        <v>0.14998629010145326</v>
      </c>
      <c r="N7" s="18">
        <f t="shared" si="2"/>
        <v>0.14998629010145326</v>
      </c>
    </row>
    <row r="8" spans="1:14" x14ac:dyDescent="0.25">
      <c r="A8" s="28" t="s">
        <v>29</v>
      </c>
      <c r="B8" s="3" t="s">
        <v>54</v>
      </c>
      <c r="C8" s="8" t="s">
        <v>1</v>
      </c>
      <c r="D8" s="29">
        <v>0</v>
      </c>
      <c r="E8" s="29">
        <v>88000</v>
      </c>
      <c r="F8" s="9">
        <v>127390</v>
      </c>
      <c r="G8" s="15">
        <v>171055</v>
      </c>
      <c r="H8" s="15"/>
      <c r="I8" s="15"/>
      <c r="J8" s="16">
        <v>0.15</v>
      </c>
      <c r="K8" s="22">
        <v>119890</v>
      </c>
      <c r="L8" s="23">
        <f t="shared" si="0"/>
        <v>103530</v>
      </c>
      <c r="M8" s="17">
        <f t="shared" si="1"/>
        <v>0.26599382767536905</v>
      </c>
      <c r="N8" s="18">
        <f t="shared" si="2"/>
        <v>0.15000482951801408</v>
      </c>
    </row>
    <row r="9" spans="1:14" x14ac:dyDescent="0.25">
      <c r="A9" s="29" t="s">
        <v>30</v>
      </c>
      <c r="B9" s="4" t="s">
        <v>55</v>
      </c>
      <c r="C9" s="9" t="s">
        <v>2</v>
      </c>
      <c r="D9" s="29">
        <v>0</v>
      </c>
      <c r="E9" s="29">
        <v>110000</v>
      </c>
      <c r="F9" s="9">
        <v>152890</v>
      </c>
      <c r="G9" s="15">
        <v>171198</v>
      </c>
      <c r="H9" s="15"/>
      <c r="I9" s="15"/>
      <c r="J9" s="16"/>
      <c r="K9" s="22"/>
      <c r="L9" s="23"/>
      <c r="M9" s="17" t="e">
        <f t="shared" si="1"/>
        <v>#DIV/0!</v>
      </c>
      <c r="N9" s="18" t="e">
        <f t="shared" si="2"/>
        <v>#DIV/0!</v>
      </c>
    </row>
    <row r="10" spans="1:14" x14ac:dyDescent="0.25">
      <c r="A10" s="28" t="s">
        <v>65</v>
      </c>
      <c r="B10" s="9"/>
      <c r="C10" s="8" t="s">
        <v>64</v>
      </c>
      <c r="D10" s="29">
        <v>0</v>
      </c>
      <c r="E10" s="29">
        <v>70000</v>
      </c>
      <c r="F10" s="9">
        <v>101890</v>
      </c>
      <c r="G10" s="15">
        <v>174649</v>
      </c>
      <c r="H10" s="15">
        <v>0</v>
      </c>
      <c r="I10" s="15">
        <v>101890</v>
      </c>
      <c r="J10" s="19"/>
      <c r="K10" s="22"/>
      <c r="L10" s="23"/>
      <c r="M10" s="17"/>
      <c r="N10" s="18"/>
    </row>
    <row r="11" spans="1:14" x14ac:dyDescent="0.25">
      <c r="A11" s="28" t="s">
        <v>67</v>
      </c>
      <c r="B11" s="9"/>
      <c r="C11" s="8" t="s">
        <v>66</v>
      </c>
      <c r="D11" s="29">
        <v>2</v>
      </c>
      <c r="E11" s="29">
        <v>115000</v>
      </c>
      <c r="F11" s="9">
        <v>127390</v>
      </c>
      <c r="G11" s="15">
        <v>174650</v>
      </c>
      <c r="H11" s="15"/>
      <c r="I11" s="15"/>
      <c r="J11" s="16">
        <v>0.15</v>
      </c>
      <c r="K11" s="22">
        <f t="shared" ref="K11" si="4">L11</f>
        <v>135290</v>
      </c>
      <c r="L11" s="23">
        <f t="shared" si="0"/>
        <v>135290</v>
      </c>
      <c r="M11" s="17">
        <f t="shared" si="1"/>
        <v>0.14997412964742407</v>
      </c>
      <c r="N11" s="18">
        <f t="shared" si="2"/>
        <v>0.14997412964742407</v>
      </c>
    </row>
    <row r="12" spans="1:14" x14ac:dyDescent="0.25">
      <c r="A12" s="31" t="s">
        <v>147</v>
      </c>
      <c r="B12" s="9"/>
      <c r="C12" s="8"/>
      <c r="D12" s="29">
        <v>0</v>
      </c>
      <c r="E12" s="29">
        <v>99000</v>
      </c>
      <c r="F12" s="9"/>
      <c r="G12" s="15">
        <v>178617</v>
      </c>
      <c r="H12" s="15">
        <v>0</v>
      </c>
      <c r="I12" s="15">
        <v>144390</v>
      </c>
      <c r="J12" s="16">
        <v>0.15</v>
      </c>
      <c r="K12" s="22">
        <f>I12</f>
        <v>144390</v>
      </c>
      <c r="L12" s="23">
        <f t="shared" si="0"/>
        <v>116470</v>
      </c>
      <c r="M12" s="17">
        <f t="shared" si="1"/>
        <v>0.31435694992728025</v>
      </c>
      <c r="N12" s="18">
        <f t="shared" si="2"/>
        <v>0.14999570704902554</v>
      </c>
    </row>
    <row r="13" spans="1:14" x14ac:dyDescent="0.25">
      <c r="A13" s="28" t="s">
        <v>76</v>
      </c>
      <c r="B13" s="9"/>
      <c r="C13" s="8" t="s">
        <v>75</v>
      </c>
      <c r="D13" s="29">
        <v>5</v>
      </c>
      <c r="E13" s="29">
        <v>65000</v>
      </c>
      <c r="F13" s="9">
        <v>93390</v>
      </c>
      <c r="G13" s="15">
        <v>178551</v>
      </c>
      <c r="H13" s="15">
        <v>0</v>
      </c>
      <c r="I13" s="15">
        <v>93390</v>
      </c>
      <c r="J13" s="16">
        <v>0.13</v>
      </c>
      <c r="K13" s="22">
        <f>I13</f>
        <v>93390</v>
      </c>
      <c r="L13" s="23">
        <f>ROUND(E13/(1-J13),-1)</f>
        <v>74710</v>
      </c>
      <c r="M13" s="17">
        <f>1-E13/K13</f>
        <v>0.30399400364064677</v>
      </c>
      <c r="N13" s="18">
        <f>1-E13/L13</f>
        <v>0.12996921429527508</v>
      </c>
    </row>
    <row r="14" spans="1:14" x14ac:dyDescent="0.25">
      <c r="A14" s="28" t="s">
        <v>78</v>
      </c>
      <c r="B14" s="9"/>
      <c r="C14" s="8" t="s">
        <v>77</v>
      </c>
      <c r="D14" s="29">
        <v>7</v>
      </c>
      <c r="E14" s="29">
        <v>81000</v>
      </c>
      <c r="F14" s="9">
        <v>114690</v>
      </c>
      <c r="G14" s="15">
        <v>178672</v>
      </c>
      <c r="H14" s="15">
        <v>5</v>
      </c>
      <c r="I14" s="15">
        <v>114690</v>
      </c>
      <c r="J14" s="16">
        <v>0.13</v>
      </c>
      <c r="K14" s="22">
        <f>I14</f>
        <v>114690</v>
      </c>
      <c r="L14" s="23">
        <f>ROUND(E14/(1-J14),-1)</f>
        <v>93100</v>
      </c>
      <c r="M14" s="17">
        <f t="shared" si="1"/>
        <v>0.29374836515825264</v>
      </c>
      <c r="N14" s="18">
        <f t="shared" si="2"/>
        <v>0.12996777658431791</v>
      </c>
    </row>
    <row r="15" spans="1:14" x14ac:dyDescent="0.25">
      <c r="A15" s="29" t="s">
        <v>31</v>
      </c>
      <c r="B15" s="9" t="s">
        <v>31</v>
      </c>
      <c r="C15" s="9" t="s">
        <v>3</v>
      </c>
      <c r="D15" s="29">
        <v>4</v>
      </c>
      <c r="E15" s="29">
        <v>74000</v>
      </c>
      <c r="F15" s="9">
        <v>106190</v>
      </c>
      <c r="G15" s="15">
        <v>171958</v>
      </c>
      <c r="H15" s="15"/>
      <c r="I15" s="15"/>
      <c r="J15" s="16">
        <v>0.15</v>
      </c>
      <c r="K15" s="22">
        <v>99890</v>
      </c>
      <c r="L15" s="23">
        <f t="shared" ref="L15:L19" si="5">ROUND(E15/(1-J15),-1)</f>
        <v>87060</v>
      </c>
      <c r="M15" s="17">
        <f t="shared" si="1"/>
        <v>0.2591851036139754</v>
      </c>
      <c r="N15" s="18">
        <f t="shared" si="2"/>
        <v>0.15001148633126582</v>
      </c>
    </row>
    <row r="16" spans="1:14" x14ac:dyDescent="0.25">
      <c r="A16" s="29" t="s">
        <v>32</v>
      </c>
      <c r="B16" s="9" t="s">
        <v>32</v>
      </c>
      <c r="C16" s="9" t="s">
        <v>4</v>
      </c>
      <c r="D16" s="29">
        <v>118</v>
      </c>
      <c r="E16" s="29">
        <v>58000</v>
      </c>
      <c r="F16" s="9">
        <v>84890</v>
      </c>
      <c r="G16" s="15">
        <v>164603</v>
      </c>
      <c r="H16" s="15"/>
      <c r="I16" s="15"/>
      <c r="J16" s="16">
        <v>0.13</v>
      </c>
      <c r="K16" s="22">
        <v>79890</v>
      </c>
      <c r="L16" s="23">
        <f t="shared" si="5"/>
        <v>66670</v>
      </c>
      <c r="M16" s="17">
        <f t="shared" si="1"/>
        <v>0.27400175240956315</v>
      </c>
      <c r="N16" s="18">
        <f t="shared" si="2"/>
        <v>0.13004349782510871</v>
      </c>
    </row>
    <row r="17" spans="1:14" x14ac:dyDescent="0.25">
      <c r="A17" s="28" t="s">
        <v>151</v>
      </c>
      <c r="B17" s="9"/>
      <c r="C17" s="8" t="s">
        <v>152</v>
      </c>
      <c r="D17" s="29">
        <v>3</v>
      </c>
      <c r="E17" s="29">
        <v>143000</v>
      </c>
      <c r="F17" s="9"/>
      <c r="G17" s="15">
        <v>241383</v>
      </c>
      <c r="H17" s="15"/>
      <c r="I17" s="15"/>
      <c r="J17" s="16">
        <v>0.15</v>
      </c>
      <c r="K17" s="22">
        <v>183890</v>
      </c>
      <c r="L17" s="23">
        <f t="shared" si="5"/>
        <v>168240</v>
      </c>
      <c r="M17" s="17">
        <f t="shared" si="1"/>
        <v>0.22236119419218014</v>
      </c>
      <c r="N17" s="18">
        <f t="shared" si="2"/>
        <v>0.15002377555872559</v>
      </c>
    </row>
    <row r="18" spans="1:14" x14ac:dyDescent="0.25">
      <c r="A18" s="38">
        <v>6958265175664</v>
      </c>
      <c r="B18" s="9"/>
      <c r="C18" s="8" t="s">
        <v>153</v>
      </c>
      <c r="D18" s="29">
        <v>3</v>
      </c>
      <c r="E18" s="29">
        <v>130000</v>
      </c>
      <c r="F18" s="9"/>
      <c r="G18" s="15">
        <v>241416</v>
      </c>
      <c r="H18" s="15"/>
      <c r="I18" s="15"/>
      <c r="J18" s="16">
        <v>0.15</v>
      </c>
      <c r="K18" s="22">
        <v>148665</v>
      </c>
      <c r="L18" s="23">
        <f t="shared" si="5"/>
        <v>152940</v>
      </c>
      <c r="M18" s="17">
        <f t="shared" si="1"/>
        <v>0.12555073487370938</v>
      </c>
      <c r="N18" s="18">
        <f t="shared" si="2"/>
        <v>0.14999346148816528</v>
      </c>
    </row>
    <row r="19" spans="1:14" x14ac:dyDescent="0.25">
      <c r="A19" s="38">
        <v>6958265175626</v>
      </c>
      <c r="B19" s="9"/>
      <c r="C19" s="9" t="s">
        <v>154</v>
      </c>
      <c r="D19" s="29">
        <v>3</v>
      </c>
      <c r="E19" s="29">
        <v>137000</v>
      </c>
      <c r="F19" s="9"/>
      <c r="G19" s="15">
        <v>241449</v>
      </c>
      <c r="H19" s="15"/>
      <c r="I19" s="15"/>
      <c r="J19" s="16">
        <v>0.15</v>
      </c>
      <c r="K19" s="22">
        <v>173870</v>
      </c>
      <c r="L19" s="23">
        <f t="shared" si="5"/>
        <v>161180</v>
      </c>
      <c r="M19" s="17">
        <f t="shared" si="1"/>
        <v>0.2120549836084431</v>
      </c>
      <c r="N19" s="18">
        <f t="shared" si="2"/>
        <v>0.15001861273110806</v>
      </c>
    </row>
    <row r="20" spans="1:14" x14ac:dyDescent="0.25">
      <c r="A20" s="26" t="s">
        <v>33</v>
      </c>
      <c r="B20" s="9" t="s">
        <v>56</v>
      </c>
      <c r="C20" s="9" t="s">
        <v>5</v>
      </c>
      <c r="D20" s="29">
        <v>0</v>
      </c>
      <c r="E20" s="29">
        <v>33000</v>
      </c>
      <c r="F20" s="9">
        <f>E20/0.7</f>
        <v>47142.857142857145</v>
      </c>
      <c r="G20" s="15">
        <v>112534</v>
      </c>
      <c r="H20" s="15"/>
      <c r="I20" s="15"/>
      <c r="J20" s="16">
        <v>0.15</v>
      </c>
      <c r="K20" s="22">
        <f t="shared" ref="K20" si="6">L20</f>
        <v>38820</v>
      </c>
      <c r="L20" s="23">
        <f>ROUND(E20/(1-J20),-1)</f>
        <v>38820</v>
      </c>
      <c r="M20" s="17">
        <f t="shared" si="1"/>
        <v>0.14992272024729525</v>
      </c>
      <c r="N20" s="18">
        <f t="shared" si="2"/>
        <v>0.14992272024729525</v>
      </c>
    </row>
    <row r="21" spans="1:14" x14ac:dyDescent="0.25">
      <c r="A21" s="31" t="s">
        <v>79</v>
      </c>
      <c r="B21" s="9"/>
      <c r="C21" s="8" t="s">
        <v>80</v>
      </c>
      <c r="D21" s="9">
        <v>0</v>
      </c>
      <c r="E21" s="9">
        <v>32000</v>
      </c>
      <c r="F21" s="9">
        <v>48090</v>
      </c>
      <c r="G21" s="15">
        <v>177844</v>
      </c>
      <c r="H21" s="15"/>
      <c r="I21" s="15"/>
      <c r="J21" s="19"/>
      <c r="K21" s="22"/>
      <c r="L21" s="23"/>
      <c r="M21" s="17" t="e">
        <f t="shared" si="1"/>
        <v>#DIV/0!</v>
      </c>
      <c r="N21" s="18" t="e">
        <f t="shared" si="2"/>
        <v>#DIV/0!</v>
      </c>
    </row>
    <row r="22" spans="1:14" x14ac:dyDescent="0.25">
      <c r="A22" s="26" t="s">
        <v>37</v>
      </c>
      <c r="B22" s="9"/>
      <c r="C22" s="9" t="s">
        <v>16</v>
      </c>
      <c r="D22" s="9">
        <v>0</v>
      </c>
      <c r="E22" s="9">
        <v>41000</v>
      </c>
      <c r="F22" s="9">
        <f t="shared" ref="F22" si="7">E22/0.7</f>
        <v>58571.428571428572</v>
      </c>
      <c r="G22" s="15">
        <v>169629</v>
      </c>
      <c r="H22" s="15"/>
      <c r="I22" s="15"/>
      <c r="J22" s="19"/>
      <c r="K22" s="22"/>
      <c r="L22" s="23"/>
      <c r="M22" s="17" t="e">
        <f t="shared" si="1"/>
        <v>#DIV/0!</v>
      </c>
      <c r="N22" s="18" t="e">
        <f t="shared" si="2"/>
        <v>#DIV/0!</v>
      </c>
    </row>
    <row r="23" spans="1:14" x14ac:dyDescent="0.25">
      <c r="A23" s="29" t="s">
        <v>38</v>
      </c>
      <c r="B23" s="9"/>
      <c r="C23" s="9" t="s">
        <v>17</v>
      </c>
      <c r="D23" s="29">
        <v>3</v>
      </c>
      <c r="E23" s="29">
        <v>30000</v>
      </c>
      <c r="F23" s="9">
        <v>45490</v>
      </c>
      <c r="G23" s="15">
        <v>169992</v>
      </c>
      <c r="H23" s="15"/>
      <c r="I23" s="15"/>
      <c r="J23" s="16">
        <v>0.15</v>
      </c>
      <c r="K23" s="22">
        <f>L23</f>
        <v>35290</v>
      </c>
      <c r="L23" s="23">
        <f t="shared" ref="L23" si="8">ROUND(E23/(1-J23),-1)</f>
        <v>35290</v>
      </c>
      <c r="M23" s="17">
        <f t="shared" si="1"/>
        <v>0.14990082176253894</v>
      </c>
      <c r="N23" s="18">
        <f t="shared" si="2"/>
        <v>0.14990082176253894</v>
      </c>
    </row>
    <row r="24" spans="1:14" x14ac:dyDescent="0.25">
      <c r="A24" s="26" t="s">
        <v>39</v>
      </c>
      <c r="B24" s="9" t="s">
        <v>57</v>
      </c>
      <c r="C24" s="8" t="s">
        <v>18</v>
      </c>
      <c r="D24" s="26">
        <v>0</v>
      </c>
      <c r="E24" s="26">
        <v>9500</v>
      </c>
      <c r="F24" s="9">
        <v>25090</v>
      </c>
      <c r="G24" s="15">
        <v>169630</v>
      </c>
      <c r="H24" s="15"/>
      <c r="I24" s="15"/>
      <c r="J24" s="16"/>
      <c r="K24" s="22"/>
      <c r="L24" s="23"/>
      <c r="M24" s="17" t="e">
        <f t="shared" si="1"/>
        <v>#DIV/0!</v>
      </c>
      <c r="N24" s="18" t="e">
        <f t="shared" si="2"/>
        <v>#DIV/0!</v>
      </c>
    </row>
    <row r="25" spans="1:14" x14ac:dyDescent="0.25">
      <c r="A25" s="26" t="s">
        <v>34</v>
      </c>
      <c r="B25" s="9" t="s">
        <v>34</v>
      </c>
      <c r="C25" s="8" t="s">
        <v>6</v>
      </c>
      <c r="D25" s="9">
        <v>0</v>
      </c>
      <c r="E25" s="9">
        <v>35000</v>
      </c>
      <c r="F25" s="9">
        <f t="shared" ref="F25:F41" si="9">E25/0.8</f>
        <v>43750</v>
      </c>
      <c r="G25" s="15">
        <v>175392</v>
      </c>
      <c r="H25" s="15"/>
      <c r="I25" s="15"/>
      <c r="J25" s="19"/>
      <c r="K25" s="22"/>
      <c r="L25" s="23"/>
      <c r="M25" s="17" t="e">
        <f t="shared" si="1"/>
        <v>#DIV/0!</v>
      </c>
      <c r="N25" s="18" t="e">
        <f t="shared" si="2"/>
        <v>#DIV/0!</v>
      </c>
    </row>
    <row r="26" spans="1:14" x14ac:dyDescent="0.25">
      <c r="A26" s="31" t="s">
        <v>40</v>
      </c>
      <c r="B26" s="9"/>
      <c r="C26" s="9" t="s">
        <v>7</v>
      </c>
      <c r="D26" s="9">
        <v>0</v>
      </c>
      <c r="E26" s="9">
        <v>58000</v>
      </c>
      <c r="F26" s="9">
        <v>70280</v>
      </c>
      <c r="G26" s="15">
        <v>175396</v>
      </c>
      <c r="H26" s="15"/>
      <c r="I26" s="15"/>
      <c r="J26" s="19"/>
      <c r="K26" s="22"/>
      <c r="L26" s="23"/>
      <c r="M26" s="17" t="e">
        <f t="shared" si="1"/>
        <v>#DIV/0!</v>
      </c>
      <c r="N26" s="18" t="e">
        <f t="shared" si="2"/>
        <v>#DIV/0!</v>
      </c>
    </row>
    <row r="27" spans="1:14" x14ac:dyDescent="0.25">
      <c r="A27" s="26" t="s">
        <v>41</v>
      </c>
      <c r="B27" s="9"/>
      <c r="C27" s="9" t="s">
        <v>8</v>
      </c>
      <c r="D27" s="9">
        <v>0</v>
      </c>
      <c r="E27" s="9">
        <v>10700</v>
      </c>
      <c r="F27" s="9">
        <f t="shared" si="9"/>
        <v>13375</v>
      </c>
      <c r="G27" s="15">
        <v>175395</v>
      </c>
      <c r="H27" s="15"/>
      <c r="I27" s="15"/>
      <c r="J27" s="19"/>
      <c r="K27" s="22"/>
      <c r="L27" s="23"/>
      <c r="M27" s="17" t="e">
        <f t="shared" si="1"/>
        <v>#DIV/0!</v>
      </c>
      <c r="N27" s="18" t="e">
        <f t="shared" si="2"/>
        <v>#DIV/0!</v>
      </c>
    </row>
    <row r="28" spans="1:14" x14ac:dyDescent="0.25">
      <c r="A28" s="26" t="s">
        <v>42</v>
      </c>
      <c r="B28" s="9" t="s">
        <v>42</v>
      </c>
      <c r="C28" s="8" t="s">
        <v>9</v>
      </c>
      <c r="D28" s="9">
        <v>0</v>
      </c>
      <c r="E28" s="9">
        <v>22500</v>
      </c>
      <c r="F28" s="9">
        <f t="shared" si="9"/>
        <v>28125</v>
      </c>
      <c r="G28" s="15">
        <v>175397</v>
      </c>
      <c r="H28" s="15"/>
      <c r="I28" s="15"/>
      <c r="J28" s="19"/>
      <c r="K28" s="22"/>
      <c r="L28" s="23"/>
      <c r="M28" s="17" t="e">
        <f t="shared" si="1"/>
        <v>#DIV/0!</v>
      </c>
      <c r="N28" s="18" t="e">
        <f t="shared" si="2"/>
        <v>#DIV/0!</v>
      </c>
    </row>
    <row r="29" spans="1:14" x14ac:dyDescent="0.25">
      <c r="A29" s="26" t="s">
        <v>43</v>
      </c>
      <c r="B29" s="9" t="s">
        <v>43</v>
      </c>
      <c r="C29" s="8" t="s">
        <v>10</v>
      </c>
      <c r="D29" s="9">
        <v>0</v>
      </c>
      <c r="E29" s="9">
        <v>16500</v>
      </c>
      <c r="F29" s="9">
        <f t="shared" si="9"/>
        <v>20625</v>
      </c>
      <c r="G29" s="15">
        <v>175439</v>
      </c>
      <c r="H29" s="15"/>
      <c r="I29" s="15"/>
      <c r="J29" s="19"/>
      <c r="K29" s="22"/>
      <c r="L29" s="23"/>
      <c r="M29" s="17" t="e">
        <f t="shared" si="1"/>
        <v>#DIV/0!</v>
      </c>
      <c r="N29" s="18" t="e">
        <f t="shared" si="2"/>
        <v>#DIV/0!</v>
      </c>
    </row>
    <row r="30" spans="1:14" x14ac:dyDescent="0.25">
      <c r="A30" s="26" t="s">
        <v>35</v>
      </c>
      <c r="B30" s="9"/>
      <c r="C30" s="9" t="s">
        <v>11</v>
      </c>
      <c r="D30" s="9">
        <v>0</v>
      </c>
      <c r="E30" s="9">
        <v>4300</v>
      </c>
      <c r="F30" s="9">
        <f t="shared" si="9"/>
        <v>5375</v>
      </c>
      <c r="G30" s="15">
        <v>175437</v>
      </c>
      <c r="H30" s="15"/>
      <c r="I30" s="15"/>
      <c r="J30" s="19"/>
      <c r="K30" s="22"/>
      <c r="L30" s="23"/>
      <c r="M30" s="17" t="e">
        <f t="shared" si="1"/>
        <v>#DIV/0!</v>
      </c>
      <c r="N30" s="18" t="e">
        <f t="shared" si="2"/>
        <v>#DIV/0!</v>
      </c>
    </row>
    <row r="31" spans="1:14" x14ac:dyDescent="0.25">
      <c r="A31" s="26" t="s">
        <v>36</v>
      </c>
      <c r="B31" s="9"/>
      <c r="C31" s="9" t="s">
        <v>12</v>
      </c>
      <c r="D31" s="9">
        <v>0</v>
      </c>
      <c r="E31" s="9">
        <v>14600</v>
      </c>
      <c r="F31" s="9">
        <f t="shared" si="9"/>
        <v>18250</v>
      </c>
      <c r="G31" s="15">
        <v>175435</v>
      </c>
      <c r="H31" s="15"/>
      <c r="I31" s="15"/>
      <c r="J31" s="19"/>
      <c r="K31" s="22"/>
      <c r="L31" s="23"/>
      <c r="M31" s="17" t="e">
        <f t="shared" si="1"/>
        <v>#DIV/0!</v>
      </c>
      <c r="N31" s="18" t="e">
        <f t="shared" si="2"/>
        <v>#DIV/0!</v>
      </c>
    </row>
    <row r="32" spans="1:14" x14ac:dyDescent="0.25">
      <c r="A32" s="26" t="s">
        <v>44</v>
      </c>
      <c r="B32" s="9"/>
      <c r="C32" s="9" t="s">
        <v>13</v>
      </c>
      <c r="D32" s="9">
        <v>0</v>
      </c>
      <c r="E32" s="9">
        <v>19000</v>
      </c>
      <c r="F32" s="9">
        <f t="shared" si="9"/>
        <v>23750</v>
      </c>
      <c r="G32" s="15">
        <v>175433</v>
      </c>
      <c r="H32" s="15"/>
      <c r="I32" s="15"/>
      <c r="J32" s="19"/>
      <c r="K32" s="22"/>
      <c r="L32" s="23"/>
      <c r="M32" s="17" t="e">
        <f t="shared" si="1"/>
        <v>#DIV/0!</v>
      </c>
      <c r="N32" s="18" t="e">
        <f t="shared" si="2"/>
        <v>#DIV/0!</v>
      </c>
    </row>
    <row r="33" spans="1:14" x14ac:dyDescent="0.25">
      <c r="A33" s="26" t="s">
        <v>45</v>
      </c>
      <c r="B33" s="9"/>
      <c r="C33" s="9" t="s">
        <v>14</v>
      </c>
      <c r="D33" s="9">
        <v>0</v>
      </c>
      <c r="E33" s="9">
        <v>4800</v>
      </c>
      <c r="F33" s="9">
        <f t="shared" si="9"/>
        <v>6000</v>
      </c>
      <c r="G33" s="15">
        <v>175430</v>
      </c>
      <c r="H33" s="15"/>
      <c r="I33" s="15"/>
      <c r="J33" s="19"/>
      <c r="K33" s="22"/>
      <c r="L33" s="23"/>
      <c r="M33" s="17" t="e">
        <f t="shared" si="1"/>
        <v>#DIV/0!</v>
      </c>
      <c r="N33" s="18" t="e">
        <f t="shared" si="2"/>
        <v>#DIV/0!</v>
      </c>
    </row>
    <row r="34" spans="1:14" x14ac:dyDescent="0.25">
      <c r="A34" s="26" t="s">
        <v>46</v>
      </c>
      <c r="B34" s="9" t="s">
        <v>46</v>
      </c>
      <c r="C34" s="8" t="s">
        <v>15</v>
      </c>
      <c r="D34" s="9">
        <v>0</v>
      </c>
      <c r="E34" s="9">
        <v>9900</v>
      </c>
      <c r="F34" s="9">
        <f t="shared" si="9"/>
        <v>12375</v>
      </c>
      <c r="G34" s="15"/>
      <c r="H34" s="15"/>
      <c r="I34" s="15"/>
      <c r="J34" s="19"/>
      <c r="K34" s="22"/>
      <c r="L34" s="23"/>
      <c r="M34" s="17" t="e">
        <f t="shared" si="1"/>
        <v>#DIV/0!</v>
      </c>
      <c r="N34" s="18" t="e">
        <f t="shared" si="2"/>
        <v>#DIV/0!</v>
      </c>
    </row>
    <row r="35" spans="1:14" x14ac:dyDescent="0.25">
      <c r="A35" s="29" t="s">
        <v>47</v>
      </c>
      <c r="B35" s="9" t="s">
        <v>58</v>
      </c>
      <c r="C35" s="8" t="s">
        <v>19</v>
      </c>
      <c r="D35" s="29">
        <v>0</v>
      </c>
      <c r="E35" s="29">
        <v>12500</v>
      </c>
      <c r="F35" s="9">
        <f t="shared" si="9"/>
        <v>15625</v>
      </c>
      <c r="G35" s="15">
        <v>175391</v>
      </c>
      <c r="H35" s="15"/>
      <c r="I35" s="15"/>
      <c r="J35" s="16">
        <v>0.15</v>
      </c>
      <c r="K35" s="22">
        <f>L35</f>
        <v>14710</v>
      </c>
      <c r="L35" s="23">
        <f>ROUND(E35/(1-J35),-1)</f>
        <v>14710</v>
      </c>
      <c r="M35" s="17">
        <f t="shared" si="1"/>
        <v>0.15023793337865399</v>
      </c>
      <c r="N35" s="18">
        <f t="shared" si="2"/>
        <v>0.15023793337865399</v>
      </c>
    </row>
    <row r="36" spans="1:14" x14ac:dyDescent="0.25">
      <c r="A36" s="26" t="s">
        <v>48</v>
      </c>
      <c r="B36" s="9" t="s">
        <v>61</v>
      </c>
      <c r="C36" s="8" t="s">
        <v>20</v>
      </c>
      <c r="D36" s="9">
        <v>0</v>
      </c>
      <c r="E36" s="9">
        <v>15000</v>
      </c>
      <c r="F36" s="9">
        <f t="shared" si="9"/>
        <v>18750</v>
      </c>
      <c r="G36" s="15">
        <v>175393</v>
      </c>
      <c r="H36" s="15"/>
      <c r="I36" s="15"/>
      <c r="J36" s="19"/>
      <c r="K36" s="22"/>
      <c r="L36" s="23"/>
      <c r="M36" s="17" t="e">
        <f t="shared" si="1"/>
        <v>#DIV/0!</v>
      </c>
      <c r="N36" s="18" t="e">
        <f t="shared" si="2"/>
        <v>#DIV/0!</v>
      </c>
    </row>
    <row r="37" spans="1:14" x14ac:dyDescent="0.25">
      <c r="A37" s="26" t="s">
        <v>49</v>
      </c>
      <c r="B37" s="9" t="s">
        <v>59</v>
      </c>
      <c r="C37" s="8" t="s">
        <v>21</v>
      </c>
      <c r="D37" s="9">
        <v>0</v>
      </c>
      <c r="E37" s="9">
        <v>20000</v>
      </c>
      <c r="F37" s="9">
        <f t="shared" si="9"/>
        <v>25000</v>
      </c>
      <c r="G37" s="15">
        <v>175394</v>
      </c>
      <c r="H37" s="15"/>
      <c r="I37" s="15"/>
      <c r="J37" s="19"/>
      <c r="K37" s="22"/>
      <c r="L37" s="23"/>
      <c r="M37" s="17" t="e">
        <f t="shared" si="1"/>
        <v>#DIV/0!</v>
      </c>
      <c r="N37" s="18" t="e">
        <f t="shared" si="2"/>
        <v>#DIV/0!</v>
      </c>
    </row>
    <row r="38" spans="1:14" x14ac:dyDescent="0.25">
      <c r="A38" s="28" t="s">
        <v>50</v>
      </c>
      <c r="B38" s="9" t="s">
        <v>50</v>
      </c>
      <c r="C38" s="8" t="s">
        <v>22</v>
      </c>
      <c r="D38" s="29">
        <v>5</v>
      </c>
      <c r="E38" s="29">
        <v>26000</v>
      </c>
      <c r="F38" s="9">
        <v>33890</v>
      </c>
      <c r="G38" s="15">
        <v>174849</v>
      </c>
      <c r="H38" s="15">
        <v>0</v>
      </c>
      <c r="I38" s="15">
        <v>33890</v>
      </c>
      <c r="J38" s="16">
        <v>0.13</v>
      </c>
      <c r="K38" s="22">
        <f>I38</f>
        <v>33890</v>
      </c>
      <c r="L38" s="23">
        <f>ROUND(E38/(1-J38),-1)</f>
        <v>29890</v>
      </c>
      <c r="M38" s="17">
        <f t="shared" si="1"/>
        <v>0.23281203894954261</v>
      </c>
      <c r="N38" s="18">
        <f t="shared" si="2"/>
        <v>0.13014386082301777</v>
      </c>
    </row>
    <row r="39" spans="1:14" x14ac:dyDescent="0.25">
      <c r="A39" s="26" t="s">
        <v>51</v>
      </c>
      <c r="B39" s="9" t="s">
        <v>62</v>
      </c>
      <c r="C39" s="8" t="s">
        <v>23</v>
      </c>
      <c r="D39" s="9">
        <v>0</v>
      </c>
      <c r="E39" s="9">
        <v>24000</v>
      </c>
      <c r="F39" s="9">
        <f t="shared" si="9"/>
        <v>30000</v>
      </c>
      <c r="G39" s="15">
        <v>175388</v>
      </c>
      <c r="H39" s="15"/>
      <c r="I39" s="15"/>
      <c r="J39" s="19"/>
      <c r="K39" s="22"/>
      <c r="L39" s="23"/>
      <c r="M39" s="17" t="e">
        <f t="shared" si="1"/>
        <v>#DIV/0!</v>
      </c>
      <c r="N39" s="18" t="e">
        <f t="shared" si="2"/>
        <v>#DIV/0!</v>
      </c>
    </row>
    <row r="40" spans="1:14" x14ac:dyDescent="0.25">
      <c r="A40" s="26" t="s">
        <v>52</v>
      </c>
      <c r="B40" s="9" t="s">
        <v>60</v>
      </c>
      <c r="C40" s="8" t="s">
        <v>24</v>
      </c>
      <c r="D40" s="9">
        <v>0</v>
      </c>
      <c r="E40" s="9">
        <v>690</v>
      </c>
      <c r="F40" s="9">
        <f t="shared" si="9"/>
        <v>862.5</v>
      </c>
      <c r="G40" s="15">
        <v>175389</v>
      </c>
      <c r="H40" s="15"/>
      <c r="I40" s="15"/>
      <c r="J40" s="19"/>
      <c r="K40" s="22"/>
      <c r="L40" s="23"/>
      <c r="M40" s="17" t="e">
        <f t="shared" si="1"/>
        <v>#DIV/0!</v>
      </c>
      <c r="N40" s="18" t="e">
        <f t="shared" si="2"/>
        <v>#DIV/0!</v>
      </c>
    </row>
    <row r="41" spans="1:14" x14ac:dyDescent="0.25">
      <c r="A41" s="28" t="s">
        <v>53</v>
      </c>
      <c r="B41" s="9"/>
      <c r="C41" s="8" t="s">
        <v>25</v>
      </c>
      <c r="D41" s="29">
        <v>10</v>
      </c>
      <c r="E41" s="29">
        <v>28500</v>
      </c>
      <c r="F41" s="9">
        <f t="shared" si="9"/>
        <v>35625</v>
      </c>
      <c r="G41" s="15">
        <v>175390</v>
      </c>
      <c r="H41" s="15"/>
      <c r="I41" s="15"/>
      <c r="J41" s="16">
        <v>0.13</v>
      </c>
      <c r="K41" s="22">
        <f>L41</f>
        <v>32760</v>
      </c>
      <c r="L41" s="23">
        <f>ROUND(E41/(1-J41),-1)</f>
        <v>32760</v>
      </c>
      <c r="M41" s="17">
        <f t="shared" si="1"/>
        <v>0.13003663003663002</v>
      </c>
      <c r="N41" s="18">
        <f t="shared" si="2"/>
        <v>0.13003663003663002</v>
      </c>
    </row>
    <row r="42" spans="1:14" x14ac:dyDescent="0.25">
      <c r="A42" s="28" t="s">
        <v>86</v>
      </c>
      <c r="B42" s="9"/>
      <c r="C42" s="8" t="s">
        <v>85</v>
      </c>
      <c r="D42" s="29">
        <v>0</v>
      </c>
      <c r="E42" s="29">
        <v>48500</v>
      </c>
      <c r="F42" s="9">
        <v>42396</v>
      </c>
      <c r="G42" s="15">
        <v>185592</v>
      </c>
      <c r="H42" s="15"/>
      <c r="I42" s="15"/>
      <c r="J42" s="19"/>
      <c r="K42" s="22"/>
      <c r="L42" s="23"/>
      <c r="M42" s="17" t="e">
        <f t="shared" si="1"/>
        <v>#DIV/0!</v>
      </c>
      <c r="N42" s="18" t="e">
        <f t="shared" si="2"/>
        <v>#DIV/0!</v>
      </c>
    </row>
    <row r="43" spans="1:14" x14ac:dyDescent="0.25">
      <c r="A43" s="29" t="s">
        <v>63</v>
      </c>
      <c r="B43" s="8" t="s">
        <v>63</v>
      </c>
      <c r="C43" s="8" t="s">
        <v>68</v>
      </c>
      <c r="D43" s="29">
        <v>25</v>
      </c>
      <c r="E43" s="29">
        <v>28000</v>
      </c>
      <c r="F43" s="9">
        <v>42390</v>
      </c>
      <c r="G43" s="15">
        <v>174847</v>
      </c>
      <c r="H43" s="15">
        <v>0</v>
      </c>
      <c r="I43" s="15">
        <v>42390</v>
      </c>
      <c r="J43" s="16">
        <v>0.13</v>
      </c>
      <c r="K43" s="22">
        <f>I43</f>
        <v>42390</v>
      </c>
      <c r="L43" s="23">
        <f>ROUND(E43/(1-J43),-1)</f>
        <v>32180</v>
      </c>
      <c r="M43" s="17">
        <f t="shared" si="1"/>
        <v>0.33946685539042232</v>
      </c>
      <c r="N43" s="18">
        <f t="shared" si="2"/>
        <v>0.12989434431323799</v>
      </c>
    </row>
    <row r="44" spans="1:14" x14ac:dyDescent="0.25">
      <c r="A44" s="28" t="s">
        <v>70</v>
      </c>
      <c r="B44" s="9"/>
      <c r="C44" s="8" t="s">
        <v>69</v>
      </c>
      <c r="D44" s="29">
        <v>0</v>
      </c>
      <c r="E44" s="29">
        <v>35000</v>
      </c>
      <c r="F44" s="9">
        <v>55190</v>
      </c>
      <c r="G44" s="15">
        <v>174885</v>
      </c>
      <c r="H44" s="15">
        <v>0</v>
      </c>
      <c r="I44" s="15">
        <v>55190</v>
      </c>
      <c r="J44" s="16">
        <v>0.13</v>
      </c>
      <c r="K44" s="22">
        <f>I44</f>
        <v>55190</v>
      </c>
      <c r="L44" s="23">
        <f>ROUND(E44/(1-J44),-1)</f>
        <v>40230</v>
      </c>
      <c r="M44" s="17">
        <f t="shared" si="1"/>
        <v>0.36582714259829674</v>
      </c>
      <c r="N44" s="18">
        <f t="shared" si="2"/>
        <v>0.13000248570718365</v>
      </c>
    </row>
    <row r="45" spans="1:14" x14ac:dyDescent="0.25">
      <c r="A45" s="31" t="s">
        <v>72</v>
      </c>
      <c r="B45" s="9"/>
      <c r="C45" s="8" t="s">
        <v>71</v>
      </c>
      <c r="D45" s="9">
        <v>0</v>
      </c>
      <c r="E45" s="8">
        <v>75000</v>
      </c>
      <c r="F45" s="9">
        <f t="shared" ref="F45:F47" si="10">E45/0.7</f>
        <v>107142.85714285714</v>
      </c>
      <c r="G45" s="15">
        <v>111625</v>
      </c>
      <c r="H45" s="15">
        <v>0</v>
      </c>
      <c r="I45" s="15">
        <v>89990</v>
      </c>
      <c r="J45" s="19"/>
      <c r="K45" s="22"/>
      <c r="L45" s="23"/>
      <c r="M45" s="17" t="e">
        <f t="shared" si="1"/>
        <v>#DIV/0!</v>
      </c>
      <c r="N45" s="18" t="e">
        <f t="shared" si="2"/>
        <v>#DIV/0!</v>
      </c>
    </row>
    <row r="46" spans="1:14" x14ac:dyDescent="0.25">
      <c r="A46" s="31" t="s">
        <v>82</v>
      </c>
      <c r="B46" s="9"/>
      <c r="C46" s="8" t="s">
        <v>81</v>
      </c>
      <c r="D46" s="9">
        <v>0</v>
      </c>
      <c r="E46" s="9">
        <v>59000</v>
      </c>
      <c r="F46" s="9">
        <f t="shared" si="10"/>
        <v>84285.71428571429</v>
      </c>
      <c r="G46" s="15">
        <v>179744</v>
      </c>
      <c r="H46" s="15">
        <v>0</v>
      </c>
      <c r="I46" s="15">
        <v>97690</v>
      </c>
      <c r="J46" s="19"/>
      <c r="K46" s="22"/>
      <c r="L46" s="23"/>
      <c r="M46" s="17" t="e">
        <f t="shared" si="1"/>
        <v>#DIV/0!</v>
      </c>
      <c r="N46" s="18" t="e">
        <f t="shared" si="2"/>
        <v>#DIV/0!</v>
      </c>
    </row>
    <row r="47" spans="1:14" x14ac:dyDescent="0.25">
      <c r="A47" s="31" t="s">
        <v>84</v>
      </c>
      <c r="B47" s="9"/>
      <c r="C47" s="8" t="s">
        <v>83</v>
      </c>
      <c r="D47" s="9">
        <v>0</v>
      </c>
      <c r="E47" s="9">
        <v>69500</v>
      </c>
      <c r="F47" s="8">
        <f t="shared" si="10"/>
        <v>99285.71428571429</v>
      </c>
      <c r="G47" s="15">
        <v>179745</v>
      </c>
      <c r="H47" s="15">
        <v>1</v>
      </c>
      <c r="I47" s="15">
        <v>97790</v>
      </c>
      <c r="J47" s="19"/>
      <c r="K47" s="22"/>
      <c r="L47" s="23"/>
      <c r="M47" s="17" t="e">
        <f t="shared" si="1"/>
        <v>#DIV/0!</v>
      </c>
      <c r="N47" s="18" t="e">
        <f t="shared" si="2"/>
        <v>#DIV/0!</v>
      </c>
    </row>
    <row r="48" spans="1:14" x14ac:dyDescent="0.25">
      <c r="A48" s="28" t="s">
        <v>116</v>
      </c>
      <c r="B48" s="9"/>
      <c r="C48" s="8" t="s">
        <v>88</v>
      </c>
      <c r="D48" s="29">
        <v>16</v>
      </c>
      <c r="E48" s="29">
        <v>48000</v>
      </c>
      <c r="F48" s="8">
        <v>62790</v>
      </c>
      <c r="G48" s="15">
        <v>185578</v>
      </c>
      <c r="H48" s="15">
        <v>5</v>
      </c>
      <c r="I48" s="15">
        <v>62790</v>
      </c>
      <c r="J48" s="16">
        <v>0.13</v>
      </c>
      <c r="K48" s="22">
        <f>I48</f>
        <v>62790</v>
      </c>
      <c r="L48" s="23">
        <f t="shared" ref="L48:L56" si="11">ROUND(E48/(1-J48),-1)</f>
        <v>55170</v>
      </c>
      <c r="M48" s="17">
        <f t="shared" si="1"/>
        <v>0.23554706163401817</v>
      </c>
      <c r="N48" s="18">
        <f t="shared" si="2"/>
        <v>0.12996193583469273</v>
      </c>
    </row>
    <row r="49" spans="1:14" x14ac:dyDescent="0.25">
      <c r="A49" s="28" t="s">
        <v>89</v>
      </c>
      <c r="B49" s="9"/>
      <c r="C49" s="8" t="s">
        <v>87</v>
      </c>
      <c r="D49" s="29">
        <v>35</v>
      </c>
      <c r="E49" s="29">
        <v>59500</v>
      </c>
      <c r="F49" s="8">
        <v>79790</v>
      </c>
      <c r="G49" s="15">
        <v>185579</v>
      </c>
      <c r="H49" s="15">
        <v>0</v>
      </c>
      <c r="I49" s="15">
        <v>79790</v>
      </c>
      <c r="J49" s="16">
        <v>0.13</v>
      </c>
      <c r="K49" s="22">
        <f>I49</f>
        <v>79790</v>
      </c>
      <c r="L49" s="23">
        <f t="shared" si="11"/>
        <v>68390</v>
      </c>
      <c r="M49" s="17">
        <f t="shared" si="1"/>
        <v>0.2542925178593809</v>
      </c>
      <c r="N49" s="18">
        <f t="shared" si="2"/>
        <v>0.12998976458546574</v>
      </c>
    </row>
    <row r="50" spans="1:14" x14ac:dyDescent="0.25">
      <c r="A50" s="28" t="s">
        <v>138</v>
      </c>
      <c r="B50" s="9"/>
      <c r="C50" s="8"/>
      <c r="D50" s="36">
        <v>0</v>
      </c>
      <c r="E50" s="29">
        <v>73000</v>
      </c>
      <c r="F50" s="8"/>
      <c r="G50" s="27">
        <v>223589</v>
      </c>
      <c r="H50" s="15"/>
      <c r="I50" s="15"/>
      <c r="J50" s="16">
        <v>0.15</v>
      </c>
      <c r="K50" s="22">
        <f>L50</f>
        <v>85880</v>
      </c>
      <c r="L50" s="23">
        <f t="shared" si="11"/>
        <v>85880</v>
      </c>
      <c r="M50" s="17">
        <f t="shared" si="1"/>
        <v>0.14997671169073123</v>
      </c>
      <c r="N50" s="18">
        <f t="shared" si="2"/>
        <v>0.14997671169073123</v>
      </c>
    </row>
    <row r="51" spans="1:14" x14ac:dyDescent="0.25">
      <c r="A51" s="28" t="s">
        <v>143</v>
      </c>
      <c r="B51" s="9"/>
      <c r="C51" s="8"/>
      <c r="D51" s="29">
        <v>1</v>
      </c>
      <c r="E51" s="29">
        <v>110000</v>
      </c>
      <c r="F51" s="8"/>
      <c r="G51" s="27">
        <v>120181</v>
      </c>
      <c r="H51" s="15"/>
      <c r="I51" s="15"/>
      <c r="J51" s="16">
        <v>0.15</v>
      </c>
      <c r="K51" s="22">
        <f>L51</f>
        <v>129410</v>
      </c>
      <c r="L51" s="23">
        <f t="shared" si="11"/>
        <v>129410</v>
      </c>
      <c r="M51" s="17">
        <f t="shared" si="1"/>
        <v>0.14998840893284904</v>
      </c>
      <c r="N51" s="18">
        <f t="shared" si="2"/>
        <v>0.14998840893284904</v>
      </c>
    </row>
    <row r="52" spans="1:14" x14ac:dyDescent="0.25">
      <c r="A52" s="28" t="s">
        <v>144</v>
      </c>
      <c r="B52" s="9"/>
      <c r="C52" s="8"/>
      <c r="D52" s="29">
        <v>1</v>
      </c>
      <c r="E52" s="29">
        <v>182000</v>
      </c>
      <c r="F52" s="8"/>
      <c r="G52" s="27">
        <v>106704</v>
      </c>
      <c r="H52" s="15"/>
      <c r="I52" s="15"/>
      <c r="J52" s="16">
        <v>0.15</v>
      </c>
      <c r="K52" s="22">
        <f>L52</f>
        <v>214120</v>
      </c>
      <c r="L52" s="23">
        <f t="shared" si="11"/>
        <v>214120</v>
      </c>
      <c r="M52" s="17">
        <f t="shared" si="1"/>
        <v>0.15000934055669712</v>
      </c>
      <c r="N52" s="18">
        <f t="shared" si="2"/>
        <v>0.15000934055669712</v>
      </c>
    </row>
    <row r="53" spans="1:14" x14ac:dyDescent="0.25">
      <c r="A53" s="28" t="s">
        <v>145</v>
      </c>
      <c r="B53" s="9"/>
      <c r="C53" s="8"/>
      <c r="D53" s="29">
        <v>0</v>
      </c>
      <c r="E53" s="29">
        <v>92000</v>
      </c>
      <c r="F53" s="8"/>
      <c r="G53" s="27">
        <v>137137</v>
      </c>
      <c r="H53" s="15">
        <v>0</v>
      </c>
      <c r="I53" s="15">
        <v>135890</v>
      </c>
      <c r="J53" s="16">
        <v>0.15</v>
      </c>
      <c r="K53" s="22">
        <f>I53</f>
        <v>135890</v>
      </c>
      <c r="L53" s="23">
        <f t="shared" si="11"/>
        <v>108240</v>
      </c>
      <c r="M53" s="17">
        <f t="shared" si="1"/>
        <v>0.3229818235337405</v>
      </c>
      <c r="N53" s="18">
        <f t="shared" si="2"/>
        <v>0.15003695491500368</v>
      </c>
    </row>
    <row r="54" spans="1:14" x14ac:dyDescent="0.25">
      <c r="A54" s="28" t="s">
        <v>146</v>
      </c>
      <c r="B54" s="9"/>
      <c r="C54" s="8"/>
      <c r="D54" s="29">
        <v>1</v>
      </c>
      <c r="E54" s="29">
        <v>80000</v>
      </c>
      <c r="F54" s="8"/>
      <c r="G54" s="27">
        <v>158065</v>
      </c>
      <c r="H54" s="15"/>
      <c r="I54" s="15"/>
      <c r="J54" s="16">
        <v>0.15</v>
      </c>
      <c r="K54" s="22">
        <f>L54</f>
        <v>94120</v>
      </c>
      <c r="L54" s="23">
        <f t="shared" si="11"/>
        <v>94120</v>
      </c>
      <c r="M54" s="17">
        <f t="shared" si="1"/>
        <v>0.15002124946876327</v>
      </c>
      <c r="N54" s="18">
        <f t="shared" si="2"/>
        <v>0.15002124946876327</v>
      </c>
    </row>
    <row r="55" spans="1:14" x14ac:dyDescent="0.25">
      <c r="A55" s="28" t="s">
        <v>91</v>
      </c>
      <c r="B55" s="9"/>
      <c r="C55" s="8" t="s">
        <v>90</v>
      </c>
      <c r="D55" s="29">
        <v>1</v>
      </c>
      <c r="E55" s="29">
        <v>62000</v>
      </c>
      <c r="F55" s="9">
        <v>77990</v>
      </c>
      <c r="G55" s="15">
        <v>197262</v>
      </c>
      <c r="H55" s="15"/>
      <c r="I55" s="15"/>
      <c r="J55" s="16">
        <v>0.15</v>
      </c>
      <c r="K55" s="22">
        <f>L55</f>
        <v>72940</v>
      </c>
      <c r="L55" s="23">
        <f t="shared" si="11"/>
        <v>72940</v>
      </c>
      <c r="M55" s="17">
        <f t="shared" si="1"/>
        <v>0.14998629010145326</v>
      </c>
      <c r="N55" s="18">
        <f t="shared" si="2"/>
        <v>0.14998629010145326</v>
      </c>
    </row>
    <row r="56" spans="1:14" x14ac:dyDescent="0.25">
      <c r="A56" s="28" t="s">
        <v>149</v>
      </c>
      <c r="B56" s="9"/>
      <c r="C56" s="8" t="s">
        <v>148</v>
      </c>
      <c r="D56" s="29">
        <v>0</v>
      </c>
      <c r="E56" s="29">
        <v>55000</v>
      </c>
      <c r="F56" s="9"/>
      <c r="G56" s="15"/>
      <c r="H56" s="15"/>
      <c r="I56" s="15"/>
      <c r="J56" s="16">
        <v>0.15</v>
      </c>
      <c r="K56" s="22">
        <f>L56</f>
        <v>64710</v>
      </c>
      <c r="L56" s="23">
        <f t="shared" si="11"/>
        <v>64710</v>
      </c>
      <c r="M56" s="17">
        <f t="shared" si="1"/>
        <v>0.1500540874671612</v>
      </c>
      <c r="N56" s="18">
        <f t="shared" si="2"/>
        <v>0.1500540874671612</v>
      </c>
    </row>
    <row r="57" spans="1:14" x14ac:dyDescent="0.25">
      <c r="A57" s="28" t="s">
        <v>93</v>
      </c>
      <c r="B57" s="9"/>
      <c r="C57" s="8" t="s">
        <v>92</v>
      </c>
      <c r="D57" s="29">
        <v>1</v>
      </c>
      <c r="E57" s="29">
        <v>195000</v>
      </c>
      <c r="F57" s="9">
        <v>288890</v>
      </c>
      <c r="G57" s="15">
        <v>174040</v>
      </c>
      <c r="H57" s="15"/>
      <c r="I57" s="15"/>
      <c r="J57" s="16">
        <v>0.15</v>
      </c>
      <c r="K57" s="22">
        <f t="shared" ref="K57" si="12">L57</f>
        <v>229410</v>
      </c>
      <c r="L57" s="23">
        <f>ROUND(E57/(1-J57),-1)</f>
        <v>229410</v>
      </c>
      <c r="M57" s="17">
        <f t="shared" si="1"/>
        <v>0.14999346148816528</v>
      </c>
      <c r="N57" s="18">
        <f t="shared" si="2"/>
        <v>0.14999346148816528</v>
      </c>
    </row>
    <row r="58" spans="1:14" x14ac:dyDescent="0.25">
      <c r="A58" s="28" t="s">
        <v>117</v>
      </c>
      <c r="B58" s="9"/>
      <c r="C58" s="8" t="s">
        <v>94</v>
      </c>
      <c r="D58" s="29">
        <v>1</v>
      </c>
      <c r="E58" s="29">
        <v>175000</v>
      </c>
      <c r="F58" s="9">
        <v>186890</v>
      </c>
      <c r="G58" s="15">
        <v>174027</v>
      </c>
      <c r="H58" s="15">
        <v>3</v>
      </c>
      <c r="I58" s="15">
        <v>186890</v>
      </c>
      <c r="J58" s="16">
        <v>0.15</v>
      </c>
      <c r="K58" s="35">
        <f>L58</f>
        <v>205880</v>
      </c>
      <c r="L58" s="23">
        <f>ROUND(E58/(1-J58),-1)</f>
        <v>205880</v>
      </c>
      <c r="M58" s="17">
        <f t="shared" si="1"/>
        <v>0.149990285603264</v>
      </c>
      <c r="N58" s="18">
        <f t="shared" si="2"/>
        <v>0.149990285603264</v>
      </c>
    </row>
    <row r="59" spans="1:14" x14ac:dyDescent="0.25">
      <c r="A59" s="28" t="s">
        <v>102</v>
      </c>
      <c r="B59" s="9"/>
      <c r="C59" s="8" t="s">
        <v>95</v>
      </c>
      <c r="D59" s="29">
        <v>13</v>
      </c>
      <c r="E59" s="29">
        <v>7000</v>
      </c>
      <c r="F59" s="9">
        <v>9290</v>
      </c>
      <c r="G59" s="15">
        <v>198713</v>
      </c>
      <c r="H59" s="15">
        <v>5</v>
      </c>
      <c r="I59" s="15">
        <v>9290</v>
      </c>
      <c r="J59" s="16">
        <v>0.13</v>
      </c>
      <c r="K59" s="22">
        <f>I59</f>
        <v>9290</v>
      </c>
      <c r="L59" s="23">
        <f>ROUND(E59/(1-J59),-1)</f>
        <v>8050</v>
      </c>
      <c r="M59" s="17">
        <f t="shared" si="1"/>
        <v>0.24650161463939724</v>
      </c>
      <c r="N59" s="18">
        <f t="shared" si="2"/>
        <v>0.13043478260869568</v>
      </c>
    </row>
    <row r="60" spans="1:14" x14ac:dyDescent="0.25">
      <c r="A60" s="28" t="s">
        <v>108</v>
      </c>
      <c r="B60" s="9"/>
      <c r="C60" s="9" t="s">
        <v>96</v>
      </c>
      <c r="D60" s="29">
        <v>3</v>
      </c>
      <c r="E60" s="29">
        <v>35000</v>
      </c>
      <c r="F60" s="9">
        <v>47890</v>
      </c>
      <c r="G60" s="15">
        <v>185583</v>
      </c>
      <c r="H60" s="15"/>
      <c r="I60" s="15"/>
      <c r="J60" s="16">
        <v>0.15</v>
      </c>
      <c r="K60" s="22">
        <v>47890</v>
      </c>
      <c r="L60" s="23">
        <f t="shared" ref="L60:L72" si="13">ROUND(E60/(1-J60),-1)</f>
        <v>41180</v>
      </c>
      <c r="M60" s="17">
        <f t="shared" si="1"/>
        <v>0.26915848820212984</v>
      </c>
      <c r="N60" s="18">
        <f t="shared" si="2"/>
        <v>0.15007285089849443</v>
      </c>
    </row>
    <row r="61" spans="1:14" x14ac:dyDescent="0.25">
      <c r="A61" s="28" t="s">
        <v>113</v>
      </c>
      <c r="B61" s="9"/>
      <c r="C61" s="9" t="s">
        <v>97</v>
      </c>
      <c r="D61" s="29">
        <v>0</v>
      </c>
      <c r="E61" s="29">
        <v>135000</v>
      </c>
      <c r="F61" s="9">
        <v>152890</v>
      </c>
      <c r="G61" s="15">
        <v>222312</v>
      </c>
      <c r="H61" s="15">
        <v>0</v>
      </c>
      <c r="I61" s="15">
        <v>152890</v>
      </c>
      <c r="J61" s="16">
        <v>0.15</v>
      </c>
      <c r="K61" s="35">
        <v>158820</v>
      </c>
      <c r="L61" s="23">
        <f t="shared" si="13"/>
        <v>158820</v>
      </c>
      <c r="M61" s="17">
        <f t="shared" si="1"/>
        <v>0.14998111069134867</v>
      </c>
      <c r="N61" s="18">
        <f t="shared" si="2"/>
        <v>0.14998111069134867</v>
      </c>
    </row>
    <row r="62" spans="1:14" x14ac:dyDescent="0.25">
      <c r="A62" s="28" t="s">
        <v>105</v>
      </c>
      <c r="B62" s="37" t="s">
        <v>150</v>
      </c>
      <c r="C62" s="8" t="s">
        <v>98</v>
      </c>
      <c r="D62" s="36">
        <v>0</v>
      </c>
      <c r="E62" s="29">
        <v>116000</v>
      </c>
      <c r="F62" s="9">
        <v>127390</v>
      </c>
      <c r="G62" s="15">
        <v>218259</v>
      </c>
      <c r="H62" s="15">
        <v>0</v>
      </c>
      <c r="I62" s="15">
        <v>127390</v>
      </c>
      <c r="J62" s="16">
        <v>0.15</v>
      </c>
      <c r="K62" s="35">
        <v>136470</v>
      </c>
      <c r="L62" s="23">
        <f t="shared" si="13"/>
        <v>136470</v>
      </c>
      <c r="M62" s="17">
        <f t="shared" si="1"/>
        <v>0.14999633619110431</v>
      </c>
      <c r="N62" s="18">
        <f t="shared" si="2"/>
        <v>0.14999633619110431</v>
      </c>
    </row>
    <row r="63" spans="1:14" x14ac:dyDescent="0.25">
      <c r="A63" s="28" t="s">
        <v>103</v>
      </c>
      <c r="B63" s="9"/>
      <c r="C63" s="8" t="s">
        <v>99</v>
      </c>
      <c r="D63" s="29">
        <v>5</v>
      </c>
      <c r="E63" s="28">
        <v>99000</v>
      </c>
      <c r="F63" s="9">
        <f>E63/0.85</f>
        <v>116470.58823529413</v>
      </c>
      <c r="G63" s="15">
        <v>220670</v>
      </c>
      <c r="H63" s="15">
        <v>0</v>
      </c>
      <c r="I63" s="15">
        <v>130290</v>
      </c>
      <c r="J63" s="16">
        <v>0.13</v>
      </c>
      <c r="K63" s="22">
        <f>I63</f>
        <v>130290</v>
      </c>
      <c r="L63" s="23">
        <f t="shared" si="13"/>
        <v>113790</v>
      </c>
      <c r="M63" s="17">
        <f t="shared" si="1"/>
        <v>0.24015657379691457</v>
      </c>
      <c r="N63" s="18">
        <f t="shared" si="2"/>
        <v>0.12997627208014761</v>
      </c>
    </row>
    <row r="64" spans="1:14" x14ac:dyDescent="0.25">
      <c r="A64" s="28" t="s">
        <v>104</v>
      </c>
      <c r="B64" s="9"/>
      <c r="C64" s="9" t="s">
        <v>100</v>
      </c>
      <c r="D64" s="29">
        <v>8</v>
      </c>
      <c r="E64" s="28">
        <v>82000</v>
      </c>
      <c r="F64" s="9">
        <v>110000</v>
      </c>
      <c r="G64" s="15">
        <v>220674</v>
      </c>
      <c r="H64" s="15">
        <v>5</v>
      </c>
      <c r="I64" s="15">
        <v>101650</v>
      </c>
      <c r="J64" s="16">
        <v>0.13</v>
      </c>
      <c r="K64" s="22">
        <f>I64</f>
        <v>101650</v>
      </c>
      <c r="L64" s="23">
        <f t="shared" si="13"/>
        <v>94250</v>
      </c>
      <c r="M64" s="17">
        <f>1-E64/K64</f>
        <v>0.19331037875061485</v>
      </c>
      <c r="N64" s="18">
        <f t="shared" si="2"/>
        <v>0.12997347480106103</v>
      </c>
    </row>
    <row r="65" spans="1:14" x14ac:dyDescent="0.25">
      <c r="A65" s="28" t="s">
        <v>110</v>
      </c>
      <c r="B65" s="9"/>
      <c r="C65" s="9" t="s">
        <v>109</v>
      </c>
      <c r="D65" s="29">
        <v>0</v>
      </c>
      <c r="E65" s="28">
        <v>9500</v>
      </c>
      <c r="F65" s="9">
        <v>12690</v>
      </c>
      <c r="G65" s="15">
        <v>220525</v>
      </c>
      <c r="H65" s="15">
        <v>5</v>
      </c>
      <c r="I65" s="15">
        <v>12690</v>
      </c>
      <c r="J65" s="16">
        <v>0.13</v>
      </c>
      <c r="K65" s="22">
        <f t="shared" ref="K65" si="14">I65</f>
        <v>12690</v>
      </c>
      <c r="L65" s="23">
        <f t="shared" si="13"/>
        <v>10920</v>
      </c>
      <c r="M65" s="17">
        <f t="shared" si="1"/>
        <v>0.2513790386130812</v>
      </c>
      <c r="N65" s="18">
        <f t="shared" si="2"/>
        <v>0.13003663003663002</v>
      </c>
    </row>
    <row r="66" spans="1:14" x14ac:dyDescent="0.25">
      <c r="A66" s="28" t="s">
        <v>111</v>
      </c>
      <c r="B66" s="9"/>
      <c r="C66" s="9" t="s">
        <v>112</v>
      </c>
      <c r="D66" s="29">
        <v>65</v>
      </c>
      <c r="E66" s="28">
        <v>11000</v>
      </c>
      <c r="F66" s="9">
        <v>13986</v>
      </c>
      <c r="G66" s="15">
        <v>171693</v>
      </c>
      <c r="H66" s="15">
        <v>0</v>
      </c>
      <c r="I66" s="15">
        <v>16190</v>
      </c>
      <c r="J66" s="16">
        <v>0.13</v>
      </c>
      <c r="K66" s="22">
        <f>I66</f>
        <v>16190</v>
      </c>
      <c r="L66" s="23">
        <f t="shared" si="13"/>
        <v>12640</v>
      </c>
      <c r="M66" s="17">
        <f t="shared" si="1"/>
        <v>0.32056825200741201</v>
      </c>
      <c r="N66" s="18">
        <f t="shared" si="2"/>
        <v>0.129746835443038</v>
      </c>
    </row>
    <row r="67" spans="1:14" x14ac:dyDescent="0.25">
      <c r="A67" s="30" t="s">
        <v>139</v>
      </c>
      <c r="B67" s="9"/>
      <c r="C67" s="8" t="s">
        <v>140</v>
      </c>
      <c r="D67" s="29">
        <v>0</v>
      </c>
      <c r="E67" s="28">
        <v>1400</v>
      </c>
      <c r="F67" s="9"/>
      <c r="G67" s="27">
        <v>213223</v>
      </c>
      <c r="H67" s="15">
        <v>5</v>
      </c>
      <c r="I67" s="15">
        <v>2190</v>
      </c>
      <c r="J67" s="16">
        <v>0.13</v>
      </c>
      <c r="K67" s="22">
        <f>I67</f>
        <v>2190</v>
      </c>
      <c r="L67" s="23">
        <f t="shared" si="13"/>
        <v>1610</v>
      </c>
      <c r="M67" s="17">
        <f t="shared" si="1"/>
        <v>0.36073059360730597</v>
      </c>
      <c r="N67" s="18">
        <f t="shared" si="2"/>
        <v>0.13043478260869568</v>
      </c>
    </row>
    <row r="68" spans="1:14" x14ac:dyDescent="0.25">
      <c r="A68" s="30" t="s">
        <v>141</v>
      </c>
      <c r="B68" s="9"/>
      <c r="C68" s="8"/>
      <c r="D68" s="29">
        <v>0</v>
      </c>
      <c r="E68" s="28">
        <v>13000</v>
      </c>
      <c r="F68" s="9"/>
      <c r="G68" s="27">
        <v>174154</v>
      </c>
      <c r="H68" s="15"/>
      <c r="I68" s="15"/>
      <c r="J68" s="16">
        <v>0.13</v>
      </c>
      <c r="K68" s="22">
        <f>L68</f>
        <v>14940</v>
      </c>
      <c r="L68" s="23">
        <f t="shared" si="13"/>
        <v>14940</v>
      </c>
      <c r="M68" s="17">
        <f t="shared" si="1"/>
        <v>0.12985274431057559</v>
      </c>
      <c r="N68" s="18">
        <f t="shared" si="2"/>
        <v>0.12985274431057559</v>
      </c>
    </row>
    <row r="69" spans="1:14" x14ac:dyDescent="0.25">
      <c r="A69" s="30" t="s">
        <v>142</v>
      </c>
      <c r="B69" s="9"/>
      <c r="C69" s="8"/>
      <c r="D69" s="29">
        <v>18</v>
      </c>
      <c r="E69" s="28">
        <v>6000</v>
      </c>
      <c r="F69" s="9"/>
      <c r="G69" s="27">
        <v>179171</v>
      </c>
      <c r="H69" s="15">
        <v>0</v>
      </c>
      <c r="I69" s="15">
        <v>8490</v>
      </c>
      <c r="J69" s="16">
        <v>0.13</v>
      </c>
      <c r="K69" s="22">
        <f>I69</f>
        <v>8490</v>
      </c>
      <c r="L69" s="23">
        <f t="shared" si="13"/>
        <v>6900</v>
      </c>
      <c r="M69" s="17">
        <f t="shared" si="1"/>
        <v>0.29328621908127206</v>
      </c>
      <c r="N69" s="18">
        <f t="shared" si="2"/>
        <v>0.13043478260869568</v>
      </c>
    </row>
    <row r="70" spans="1:14" x14ac:dyDescent="0.25">
      <c r="A70" s="26" t="s">
        <v>118</v>
      </c>
      <c r="B70" s="9"/>
      <c r="C70" s="9" t="s">
        <v>118</v>
      </c>
      <c r="D70" s="9">
        <v>0</v>
      </c>
      <c r="E70" s="8">
        <v>58000</v>
      </c>
      <c r="F70" s="9">
        <v>63690</v>
      </c>
      <c r="G70" s="15">
        <v>222677</v>
      </c>
      <c r="H70" s="15">
        <v>0</v>
      </c>
      <c r="I70" s="15">
        <v>63690</v>
      </c>
      <c r="J70" s="16"/>
      <c r="K70" s="22"/>
      <c r="L70" s="23"/>
      <c r="M70" s="17"/>
      <c r="N70" s="18"/>
    </row>
    <row r="71" spans="1:14" x14ac:dyDescent="0.25">
      <c r="A71" s="29" t="s">
        <v>121</v>
      </c>
      <c r="B71" s="9"/>
      <c r="C71" s="9" t="s">
        <v>121</v>
      </c>
      <c r="D71" s="29">
        <v>0</v>
      </c>
      <c r="E71" s="28">
        <v>31000</v>
      </c>
      <c r="F71" s="9">
        <v>52390</v>
      </c>
      <c r="G71" s="15">
        <v>223173</v>
      </c>
      <c r="H71" s="15"/>
      <c r="I71" s="15"/>
      <c r="J71" s="16">
        <v>0.13</v>
      </c>
      <c r="K71" s="22">
        <v>42290</v>
      </c>
      <c r="L71" s="23">
        <f t="shared" si="13"/>
        <v>35630</v>
      </c>
      <c r="M71" s="17">
        <f t="shared" si="1"/>
        <v>0.26696618585954124</v>
      </c>
      <c r="N71" s="18">
        <f t="shared" si="2"/>
        <v>0.12994667415099637</v>
      </c>
    </row>
    <row r="72" spans="1:14" x14ac:dyDescent="0.25">
      <c r="A72" s="29" t="s">
        <v>120</v>
      </c>
      <c r="B72" s="9"/>
      <c r="C72" s="9" t="s">
        <v>119</v>
      </c>
      <c r="D72" s="29">
        <v>0</v>
      </c>
      <c r="E72" s="28">
        <v>7500</v>
      </c>
      <c r="F72" s="9">
        <v>12665</v>
      </c>
      <c r="G72" s="15">
        <v>175590</v>
      </c>
      <c r="H72" s="15"/>
      <c r="I72" s="15"/>
      <c r="J72" s="16">
        <v>0.13</v>
      </c>
      <c r="K72" s="22">
        <f t="shared" ref="K72" si="15">L72</f>
        <v>8620</v>
      </c>
      <c r="L72" s="23">
        <f t="shared" si="13"/>
        <v>8620</v>
      </c>
      <c r="M72" s="17">
        <f t="shared" si="1"/>
        <v>0.12993039443155452</v>
      </c>
      <c r="N72" s="18">
        <f t="shared" si="2"/>
        <v>0.12993039443155452</v>
      </c>
    </row>
    <row r="73" spans="1:14" x14ac:dyDescent="0.25">
      <c r="A73" s="26">
        <v>235783</v>
      </c>
      <c r="B73" s="9"/>
      <c r="C73" s="9" t="s">
        <v>101</v>
      </c>
      <c r="D73" s="8">
        <v>0</v>
      </c>
      <c r="E73" s="8">
        <v>30000</v>
      </c>
      <c r="F73" s="9">
        <f>E73/0.85</f>
        <v>35294.117647058825</v>
      </c>
      <c r="G73" s="15">
        <v>221604</v>
      </c>
      <c r="H73" s="15"/>
      <c r="I73" s="15"/>
      <c r="J73" s="19"/>
      <c r="K73" s="22"/>
      <c r="L73" s="23"/>
      <c r="M73" s="17" t="e">
        <f t="shared" si="1"/>
        <v>#DIV/0!</v>
      </c>
      <c r="N73" s="18" t="e">
        <f t="shared" si="2"/>
        <v>#DIV/0!</v>
      </c>
    </row>
    <row r="74" spans="1:14" ht="30" x14ac:dyDescent="0.25">
      <c r="A74" s="33" t="s">
        <v>114</v>
      </c>
      <c r="B74" s="9"/>
      <c r="C74" s="3" t="s">
        <v>115</v>
      </c>
      <c r="D74" s="8">
        <v>3</v>
      </c>
      <c r="E74" s="9">
        <v>0</v>
      </c>
      <c r="F74" s="9"/>
      <c r="G74" s="15">
        <v>222850</v>
      </c>
      <c r="H74" s="15"/>
      <c r="I74" s="15"/>
      <c r="J74" s="16">
        <v>0.15</v>
      </c>
      <c r="K74" s="22">
        <f>L74</f>
        <v>0</v>
      </c>
      <c r="L74" s="23">
        <f>ROUND(E74/(1-J74),-1)</f>
        <v>0</v>
      </c>
      <c r="M74" s="17" t="e">
        <f t="shared" si="1"/>
        <v>#DIV/0!</v>
      </c>
      <c r="N74" s="18" t="e">
        <f t="shared" si="2"/>
        <v>#DIV/0!</v>
      </c>
    </row>
    <row r="75" spans="1:14" x14ac:dyDescent="0.25">
      <c r="A75" s="34" t="s">
        <v>155</v>
      </c>
      <c r="C75"/>
      <c r="D75" s="39">
        <v>5</v>
      </c>
      <c r="E75" s="39">
        <v>9700</v>
      </c>
      <c r="G75" s="15">
        <v>251440</v>
      </c>
      <c r="J75" s="16">
        <v>0.15</v>
      </c>
      <c r="K75" s="22">
        <f>L75</f>
        <v>11410</v>
      </c>
      <c r="L75" s="23">
        <f>ROUND(E75/(1-J75),-1)</f>
        <v>11410</v>
      </c>
      <c r="M75" s="17">
        <f t="shared" si="1"/>
        <v>0.14986853637160391</v>
      </c>
      <c r="N75" s="18">
        <f t="shared" si="2"/>
        <v>0.14986853637160391</v>
      </c>
    </row>
    <row r="76" spans="1:14" x14ac:dyDescent="0.25">
      <c r="A76" s="34" t="s">
        <v>156</v>
      </c>
      <c r="D76" s="39">
        <v>5</v>
      </c>
      <c r="E76" s="39">
        <v>28000</v>
      </c>
      <c r="G76" s="15">
        <v>251441</v>
      </c>
      <c r="J76" s="16">
        <v>0.15</v>
      </c>
      <c r="K76" s="22">
        <f>L76</f>
        <v>32940</v>
      </c>
      <c r="L76" s="23">
        <f>ROUND(E76/(1-J76),-1)</f>
        <v>32940</v>
      </c>
      <c r="M76" s="17">
        <f t="shared" si="1"/>
        <v>0.14996964177292049</v>
      </c>
      <c r="N76" s="18">
        <f t="shared" si="2"/>
        <v>0.14996964177292049</v>
      </c>
    </row>
  </sheetData>
  <autoFilter ref="A1:M75" xr:uid="{B0995681-D37A-494C-80DA-7F49B56EE0B8}"/>
  <hyperlinks>
    <hyperlink ref="G67" r:id="rId1" display="https://rc-today.ru/product/akkumulyator-li-po-38v-1100-mah-ryze-tello-part1/" xr:uid="{5AEEC2A7-E16A-4208-B8B9-8F5D6F9375B6}"/>
    <hyperlink ref="G50" r:id="rId2" display="https://rc-today.ru/product/radioupravlyaemii-kvadrokopter-dji-mavic-pro-alpine-white-combo/" xr:uid="{0C38C504-696E-4612-8621-083DCBB62BB8}"/>
    <hyperlink ref="G68" r:id="rId3" display="https://rc-today.ru/product/intellektualnaya-akkumulyatornaya-batareya-tb50-dlya-inspire-2-4280-mach-part-05/" xr:uid="{7AF07EC2-7C01-464B-8AC5-2BA3F5D0DE4D}"/>
    <hyperlink ref="G53" r:id="rId4" display="https://rc-today.ru/product/dji-ronin-mx-3-h-osevoy-dji-ronin-mx-dji-ronin-mx/" xr:uid="{C6126E2B-DB34-47F5-9D7A-A5528665330A}"/>
    <hyperlink ref="G12" r:id="rId5" display="https://rc-today.ru/product/radioupravlyaemii-kvadrokopter-dji-phantom-4-pro-obsidian/" xr:uid="{BEEF52BF-2D59-4DD1-BCAF-09E08AA68129}"/>
    <hyperlink ref="G75" r:id="rId6" display="https://rc-today.ru/product/radioupravlyaemii-kvadrokopter-dji-tello-iron-man-rtf-ex-tello-iron-man/" xr:uid="{A781323C-C17E-4E7D-9FA8-916079A33042}"/>
    <hyperlink ref="G76" r:id="rId7" display="https://rc-today.ru/product/kamera-dji-osmo-action/" xr:uid="{1C892CC7-2F67-4AEC-9659-382BD2D5CFCD}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RC-TODAY</dc:creator>
  <cp:lastModifiedBy>manager</cp:lastModifiedBy>
  <cp:lastPrinted>2018-09-03T12:50:21Z</cp:lastPrinted>
  <dcterms:created xsi:type="dcterms:W3CDTF">2017-07-18T14:43:34Z</dcterms:created>
  <dcterms:modified xsi:type="dcterms:W3CDTF">2019-06-03T06:58:22Z</dcterms:modified>
</cp:coreProperties>
</file>